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ADFC5855-E7A3-4754-BECD-E8882554706E}" xr6:coauthVersionLast="37" xr6:coauthVersionMax="37" xr10:uidLastSave="{00000000-0000-0000-0000-000000000000}"/>
  <bookViews>
    <workbookView xWindow="0" yWindow="0" windowWidth="10740" windowHeight="7680" xr2:uid="{00000000-000D-0000-FFFF-FFFF00000000}"/>
  </bookViews>
  <sheets>
    <sheet name="1 неделя" sheetId="5" r:id="rId1"/>
    <sheet name="2 неделя" sheetId="6" r:id="rId2"/>
    <sheet name="3 неделя" sheetId="7" r:id="rId3"/>
    <sheet name="4 неделя" sheetId="8" r:id="rId4"/>
  </sheets>
  <calcPr calcId="179021"/>
</workbook>
</file>

<file path=xl/calcChain.xml><?xml version="1.0" encoding="utf-8"?>
<calcChain xmlns="http://schemas.openxmlformats.org/spreadsheetml/2006/main">
  <c r="D56" i="5" l="1"/>
  <c r="E56" i="5" s="1"/>
  <c r="E55" i="5"/>
  <c r="E54" i="5"/>
  <c r="E53" i="5"/>
  <c r="E52" i="5"/>
  <c r="E51" i="5"/>
  <c r="D54" i="6"/>
  <c r="E54" i="6" s="1"/>
  <c r="E53" i="6"/>
  <c r="E52" i="6"/>
  <c r="E51" i="6"/>
  <c r="E50" i="6"/>
  <c r="E49" i="6"/>
  <c r="D54" i="7"/>
  <c r="E54" i="7" s="1"/>
  <c r="E53" i="7"/>
  <c r="E52" i="7"/>
  <c r="E51" i="7"/>
  <c r="E50" i="7"/>
  <c r="E49" i="7"/>
  <c r="D52" i="8"/>
  <c r="E52" i="8" s="1"/>
  <c r="E51" i="8"/>
  <c r="E50" i="8"/>
  <c r="E49" i="8"/>
  <c r="E48" i="8"/>
  <c r="E47" i="8"/>
  <c r="C40" i="6" l="1"/>
  <c r="C32" i="6" l="1"/>
  <c r="C11" i="6"/>
  <c r="C42" i="5"/>
  <c r="C13" i="5"/>
  <c r="O17" i="7" l="1"/>
  <c r="N17" i="7"/>
  <c r="M17" i="7"/>
  <c r="L17" i="7"/>
  <c r="K17" i="7"/>
  <c r="J17" i="7"/>
  <c r="I17" i="7"/>
  <c r="H17" i="7"/>
  <c r="G17" i="7"/>
  <c r="F17" i="7"/>
  <c r="R17" i="7" s="1"/>
  <c r="E17" i="7"/>
  <c r="Q17" i="7" s="1"/>
  <c r="D17" i="7"/>
  <c r="P17" i="7" s="1"/>
  <c r="C17" i="7"/>
  <c r="D10" i="8" l="1"/>
  <c r="E10" i="8"/>
  <c r="F10" i="8"/>
  <c r="G10" i="8"/>
  <c r="H10" i="8"/>
  <c r="I10" i="8"/>
  <c r="J10" i="8"/>
  <c r="K10" i="8"/>
  <c r="L10" i="8"/>
  <c r="M10" i="8"/>
  <c r="N10" i="8"/>
  <c r="O10" i="8"/>
  <c r="R10" i="8" l="1"/>
  <c r="Q10" i="8"/>
  <c r="P10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O23" i="8"/>
  <c r="N23" i="8"/>
  <c r="M23" i="8"/>
  <c r="L23" i="8"/>
  <c r="K23" i="8"/>
  <c r="J23" i="8"/>
  <c r="I23" i="8"/>
  <c r="H23" i="8"/>
  <c r="G23" i="8"/>
  <c r="F23" i="8"/>
  <c r="E23" i="8"/>
  <c r="Q23" i="8" s="1"/>
  <c r="D23" i="8"/>
  <c r="C23" i="8"/>
  <c r="O17" i="8"/>
  <c r="N17" i="8"/>
  <c r="M17" i="8"/>
  <c r="L17" i="8"/>
  <c r="K17" i="8"/>
  <c r="J17" i="8"/>
  <c r="I17" i="8"/>
  <c r="H17" i="8"/>
  <c r="G17" i="8"/>
  <c r="F17" i="8"/>
  <c r="R17" i="8" s="1"/>
  <c r="E17" i="8"/>
  <c r="D17" i="8"/>
  <c r="C17" i="8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O32" i="7"/>
  <c r="N32" i="7"/>
  <c r="M32" i="7"/>
  <c r="L32" i="7"/>
  <c r="K32" i="7"/>
  <c r="J32" i="7"/>
  <c r="I32" i="7"/>
  <c r="H32" i="7"/>
  <c r="G32" i="7"/>
  <c r="F32" i="7"/>
  <c r="E32" i="7"/>
  <c r="Q32" i="7" s="1"/>
  <c r="D32" i="7"/>
  <c r="C32" i="7"/>
  <c r="O24" i="7"/>
  <c r="N24" i="7"/>
  <c r="M24" i="7"/>
  <c r="L24" i="7"/>
  <c r="K24" i="7"/>
  <c r="J24" i="7"/>
  <c r="I24" i="7"/>
  <c r="H24" i="7"/>
  <c r="G24" i="7"/>
  <c r="F24" i="7"/>
  <c r="E24" i="7"/>
  <c r="Q24" i="7" s="1"/>
  <c r="D24" i="7"/>
  <c r="C24" i="7"/>
  <c r="O11" i="7"/>
  <c r="N11" i="7"/>
  <c r="M11" i="7"/>
  <c r="L11" i="7"/>
  <c r="K11" i="7"/>
  <c r="J11" i="7"/>
  <c r="I11" i="7"/>
  <c r="H11" i="7"/>
  <c r="G11" i="7"/>
  <c r="F11" i="7"/>
  <c r="R11" i="7" s="1"/>
  <c r="E11" i="7"/>
  <c r="D11" i="7"/>
  <c r="C11" i="7"/>
  <c r="O40" i="6"/>
  <c r="N40" i="6"/>
  <c r="M40" i="6"/>
  <c r="L40" i="6"/>
  <c r="K40" i="6"/>
  <c r="J40" i="6"/>
  <c r="I40" i="6"/>
  <c r="H40" i="6"/>
  <c r="G40" i="6"/>
  <c r="F40" i="6"/>
  <c r="E40" i="6"/>
  <c r="D40" i="6"/>
  <c r="O32" i="6"/>
  <c r="N32" i="6"/>
  <c r="M32" i="6"/>
  <c r="L32" i="6"/>
  <c r="K32" i="6"/>
  <c r="J32" i="6"/>
  <c r="I32" i="6"/>
  <c r="H32" i="6"/>
  <c r="G32" i="6"/>
  <c r="F32" i="6"/>
  <c r="E32" i="6"/>
  <c r="D32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O11" i="6"/>
  <c r="N11" i="6"/>
  <c r="M11" i="6"/>
  <c r="L11" i="6"/>
  <c r="K11" i="6"/>
  <c r="J11" i="6"/>
  <c r="I11" i="6"/>
  <c r="H11" i="6"/>
  <c r="G11" i="6"/>
  <c r="F11" i="6"/>
  <c r="E11" i="6"/>
  <c r="Q11" i="6" s="1"/>
  <c r="D11" i="6"/>
  <c r="O42" i="5"/>
  <c r="N42" i="5"/>
  <c r="M42" i="5"/>
  <c r="L42" i="5"/>
  <c r="K42" i="5"/>
  <c r="J42" i="5"/>
  <c r="I42" i="5"/>
  <c r="H42" i="5"/>
  <c r="G42" i="5"/>
  <c r="F42" i="5"/>
  <c r="E42" i="5"/>
  <c r="D42" i="5"/>
  <c r="O34" i="5"/>
  <c r="N34" i="5"/>
  <c r="M34" i="5"/>
  <c r="L34" i="5"/>
  <c r="K34" i="5"/>
  <c r="J34" i="5"/>
  <c r="I34" i="5"/>
  <c r="H34" i="5"/>
  <c r="G34" i="5"/>
  <c r="F34" i="5"/>
  <c r="E34" i="5"/>
  <c r="D34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O13" i="5"/>
  <c r="N13" i="5"/>
  <c r="M13" i="5"/>
  <c r="L13" i="5"/>
  <c r="K13" i="5"/>
  <c r="J13" i="5"/>
  <c r="I13" i="5"/>
  <c r="H13" i="5"/>
  <c r="G13" i="5"/>
  <c r="F13" i="5"/>
  <c r="E13" i="5"/>
  <c r="D13" i="5"/>
  <c r="P40" i="7" l="1"/>
  <c r="Q25" i="6"/>
  <c r="Q32" i="6"/>
  <c r="Q40" i="6"/>
  <c r="P11" i="7"/>
  <c r="Q40" i="7"/>
  <c r="P17" i="8"/>
  <c r="R23" i="8"/>
  <c r="Q37" i="8"/>
  <c r="Q11" i="7"/>
  <c r="R40" i="7"/>
  <c r="Q17" i="8"/>
  <c r="P24" i="7"/>
  <c r="R24" i="7"/>
  <c r="P11" i="6"/>
  <c r="R11" i="6"/>
  <c r="C42" i="6"/>
  <c r="P32" i="6"/>
  <c r="R32" i="6"/>
  <c r="P40" i="6"/>
  <c r="R40" i="6"/>
  <c r="P25" i="6"/>
  <c r="R25" i="6"/>
  <c r="P32" i="7"/>
  <c r="R32" i="7"/>
  <c r="C39" i="8"/>
  <c r="C44" i="5"/>
  <c r="P23" i="8"/>
  <c r="P37" i="8"/>
  <c r="R37" i="8"/>
  <c r="G40" i="8"/>
  <c r="R17" i="6"/>
  <c r="P17" i="6"/>
  <c r="Q17" i="6"/>
  <c r="Q30" i="8"/>
  <c r="R30" i="8"/>
  <c r="P30" i="8"/>
  <c r="D40" i="8"/>
  <c r="F40" i="8"/>
  <c r="H40" i="8"/>
  <c r="J40" i="8"/>
  <c r="L40" i="8"/>
  <c r="N40" i="8"/>
  <c r="C40" i="8"/>
  <c r="E40" i="8"/>
  <c r="I40" i="8"/>
  <c r="K40" i="8"/>
  <c r="M40" i="8"/>
  <c r="O40" i="8"/>
  <c r="K38" i="8"/>
  <c r="K39" i="8" s="1"/>
  <c r="O38" i="8"/>
  <c r="O39" i="8" s="1"/>
  <c r="I38" i="8"/>
  <c r="I39" i="8" s="1"/>
  <c r="M38" i="8"/>
  <c r="M39" i="8" s="1"/>
  <c r="G38" i="8"/>
  <c r="G39" i="8" s="1"/>
  <c r="I43" i="5"/>
  <c r="I44" i="5" s="1"/>
  <c r="G43" i="5"/>
  <c r="G44" i="5" s="1"/>
  <c r="K43" i="5"/>
  <c r="K44" i="5" s="1"/>
  <c r="M43" i="5"/>
  <c r="M44" i="5" s="1"/>
  <c r="O43" i="5"/>
  <c r="O44" i="5" s="1"/>
  <c r="H38" i="8"/>
  <c r="H39" i="8" s="1"/>
  <c r="J38" i="8"/>
  <c r="J39" i="8" s="1"/>
  <c r="L38" i="8"/>
  <c r="L39" i="8" s="1"/>
  <c r="N38" i="8"/>
  <c r="N39" i="8" s="1"/>
  <c r="D41" i="7"/>
  <c r="D42" i="7" s="1"/>
  <c r="L41" i="7"/>
  <c r="L42" i="7" s="1"/>
  <c r="H41" i="7"/>
  <c r="H42" i="7" s="1"/>
  <c r="F41" i="7"/>
  <c r="F42" i="7" s="1"/>
  <c r="J41" i="7"/>
  <c r="J42" i="7" s="1"/>
  <c r="N41" i="7"/>
  <c r="N42" i="7" s="1"/>
  <c r="F38" i="8"/>
  <c r="F39" i="8" s="1"/>
  <c r="D38" i="8"/>
  <c r="D39" i="8" s="1"/>
  <c r="G41" i="7"/>
  <c r="G42" i="7" s="1"/>
  <c r="I41" i="7"/>
  <c r="I42" i="7" s="1"/>
  <c r="K41" i="7"/>
  <c r="K42" i="7" s="1"/>
  <c r="M41" i="7"/>
  <c r="M42" i="7" s="1"/>
  <c r="O41" i="7"/>
  <c r="O42" i="7" s="1"/>
  <c r="E41" i="7"/>
  <c r="E42" i="7" s="1"/>
  <c r="G41" i="6"/>
  <c r="G42" i="6" s="1"/>
  <c r="I41" i="6"/>
  <c r="I42" i="6" s="1"/>
  <c r="K41" i="6"/>
  <c r="K42" i="6" s="1"/>
  <c r="M41" i="6"/>
  <c r="O41" i="6"/>
  <c r="O42" i="6" s="1"/>
  <c r="H41" i="6"/>
  <c r="J41" i="6"/>
  <c r="L41" i="6"/>
  <c r="L42" i="6" s="1"/>
  <c r="N41" i="6"/>
  <c r="N42" i="6" s="1"/>
  <c r="C43" i="5"/>
  <c r="H43" i="5"/>
  <c r="H44" i="5" s="1"/>
  <c r="J43" i="5"/>
  <c r="J44" i="5" s="1"/>
  <c r="L43" i="5"/>
  <c r="L44" i="5" s="1"/>
  <c r="N43" i="5"/>
  <c r="N44" i="5" s="1"/>
  <c r="C41" i="7"/>
  <c r="C42" i="7" s="1"/>
  <c r="C41" i="6"/>
  <c r="F41" i="6"/>
  <c r="D41" i="6"/>
  <c r="D42" i="6" s="1"/>
  <c r="C38" i="8"/>
  <c r="E38" i="8"/>
  <c r="E39" i="8" s="1"/>
  <c r="E41" i="6"/>
  <c r="E42" i="6" s="1"/>
  <c r="E43" i="5"/>
  <c r="E44" i="5" s="1"/>
  <c r="F43" i="5"/>
  <c r="F44" i="5" s="1"/>
  <c r="D43" i="5"/>
  <c r="D44" i="5" s="1"/>
  <c r="F42" i="6"/>
  <c r="H42" i="6"/>
  <c r="J42" i="6"/>
  <c r="M42" i="6"/>
</calcChain>
</file>

<file path=xl/sharedStrings.xml><?xml version="1.0" encoding="utf-8"?>
<sst xmlns="http://schemas.openxmlformats.org/spreadsheetml/2006/main" count="343" uniqueCount="115">
  <si>
    <t>Суп молочный с макаронными изделиями</t>
  </si>
  <si>
    <t>Наименование дней недели, блюд</t>
  </si>
  <si>
    <t>Масса порции</t>
  </si>
  <si>
    <t>Пищевые вещества (г)</t>
  </si>
  <si>
    <t>Энергетическая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</si>
  <si>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</si>
  <si>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</si>
  <si>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</si>
  <si>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</si>
  <si>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</si>
  <si>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В1</t>
  </si>
  <si>
    <t>С</t>
  </si>
  <si>
    <t>А (мкг)</t>
  </si>
  <si>
    <t>Е</t>
  </si>
  <si>
    <t>Са</t>
  </si>
  <si>
    <t>Р</t>
  </si>
  <si>
    <t>Mg</t>
  </si>
  <si>
    <t>Fe</t>
  </si>
  <si>
    <t>Рис отварной</t>
  </si>
  <si>
    <t>Чай с лимоном</t>
  </si>
  <si>
    <t>Какао с молоком</t>
  </si>
  <si>
    <t>Каша гречневая рассыпчатая</t>
  </si>
  <si>
    <t>Картофельное пюре</t>
  </si>
  <si>
    <t>Понедельник -2</t>
  </si>
  <si>
    <t>Вторник -2</t>
  </si>
  <si>
    <t>Четверг-2</t>
  </si>
  <si>
    <t>Вторник-3</t>
  </si>
  <si>
    <t>Среда-3</t>
  </si>
  <si>
    <t>Четверг -3</t>
  </si>
  <si>
    <t>Пятница-3</t>
  </si>
  <si>
    <t>Понедельник -4</t>
  </si>
  <si>
    <t>Вторник-4</t>
  </si>
  <si>
    <t>Среда-4</t>
  </si>
  <si>
    <t>Чай с сахаром</t>
  </si>
  <si>
    <t>№ рецепта</t>
  </si>
  <si>
    <t>Каша манная</t>
  </si>
  <si>
    <t>Фрукт</t>
  </si>
  <si>
    <t xml:space="preserve">Омлет  </t>
  </si>
  <si>
    <t>Пельмени отварные</t>
  </si>
  <si>
    <t xml:space="preserve">Плов из птицы </t>
  </si>
  <si>
    <t>Печень по строгановски</t>
  </si>
  <si>
    <t>Четверг-4</t>
  </si>
  <si>
    <t>Помидор свежий</t>
  </si>
  <si>
    <t>Среднее значение за период</t>
  </si>
  <si>
    <t>Итого за неделю</t>
  </si>
  <si>
    <t>Огурец свежий</t>
  </si>
  <si>
    <t>Жаркое по Домашнему</t>
  </si>
  <si>
    <t xml:space="preserve">Каша молочная рисовая </t>
  </si>
  <si>
    <t>Горошек зеленый консервированный</t>
  </si>
  <si>
    <t>Сырники из творога со сгущеным молоком</t>
  </si>
  <si>
    <t>Бутеброд с маслом сливочным и сыром</t>
  </si>
  <si>
    <t>Гуляш из курицы</t>
  </si>
  <si>
    <t>Макароны отварные</t>
  </si>
  <si>
    <t>Огурец соленый</t>
  </si>
  <si>
    <t>Кофе на молоке</t>
  </si>
  <si>
    <t>Рагу из овощей</t>
  </si>
  <si>
    <t>Пятница - 5</t>
  </si>
  <si>
    <t>Понедельник  -3</t>
  </si>
  <si>
    <t>Среда -2</t>
  </si>
  <si>
    <t>Пятница-2</t>
  </si>
  <si>
    <t>Понедельник-1</t>
  </si>
  <si>
    <t xml:space="preserve"> Вторник-1</t>
  </si>
  <si>
    <t xml:space="preserve"> Среда-1</t>
  </si>
  <si>
    <t>Четверг-1</t>
  </si>
  <si>
    <t>Пятница-1</t>
  </si>
  <si>
    <t>Среднее значение за 4 недели</t>
  </si>
  <si>
    <t xml:space="preserve">Котлета из птицы </t>
  </si>
  <si>
    <t xml:space="preserve">Зраза из курицы </t>
  </si>
  <si>
    <t xml:space="preserve">Котлета рыбная </t>
  </si>
  <si>
    <t xml:space="preserve">Тефтеля из говядины </t>
  </si>
  <si>
    <t xml:space="preserve">№ 321 </t>
  </si>
  <si>
    <t xml:space="preserve">№ 304 </t>
  </si>
  <si>
    <t>№ 94</t>
  </si>
  <si>
    <t>№ 438</t>
  </si>
  <si>
    <t>№ 943</t>
  </si>
  <si>
    <t>Чай фруктовый</t>
  </si>
  <si>
    <t>№ 694</t>
  </si>
  <si>
    <t>№ 93</t>
  </si>
  <si>
    <t>№ 591</t>
  </si>
  <si>
    <t>№ 436</t>
  </si>
  <si>
    <t>№ 690</t>
  </si>
  <si>
    <t>№ 679</t>
  </si>
  <si>
    <t>№ 944</t>
  </si>
  <si>
    <t>№ 688</t>
  </si>
  <si>
    <t>№ 951</t>
  </si>
  <si>
    <t>№ 959</t>
  </si>
  <si>
    <t>№ 463</t>
  </si>
  <si>
    <t>№ 307</t>
  </si>
  <si>
    <t>№ 255</t>
  </si>
  <si>
    <t>№ 618-619</t>
  </si>
  <si>
    <t xml:space="preserve">Хлеб </t>
  </si>
  <si>
    <t>№ 1074</t>
  </si>
  <si>
    <t>№ 301</t>
  </si>
  <si>
    <t>№ 1</t>
  </si>
  <si>
    <t>№ 10</t>
  </si>
  <si>
    <t>№ 70</t>
  </si>
  <si>
    <t>№ 391</t>
  </si>
  <si>
    <t>№ 1033</t>
  </si>
  <si>
    <t>ТК</t>
  </si>
  <si>
    <t>ЗАВТРАК</t>
  </si>
  <si>
    <t>до 11 лет</t>
  </si>
  <si>
    <t xml:space="preserve">% от суточной потребности </t>
  </si>
  <si>
    <t>норма</t>
  </si>
  <si>
    <t>20-30%</t>
  </si>
  <si>
    <t>ИТОГО в среднем за неделю</t>
  </si>
  <si>
    <t>РАСЧЕТ        КАЛОРИЙНОСТИ</t>
  </si>
  <si>
    <t>1-2 неделя</t>
  </si>
  <si>
    <t>90/20</t>
  </si>
  <si>
    <t xml:space="preserve">Вариант 20-ти дневного примерного меню для обучающихся общеобразовательных организаций г. Белогорск (7-11 лет) </t>
  </si>
  <si>
    <t>150/30</t>
  </si>
  <si>
    <t xml:space="preserve">Голень куриная запеченая </t>
  </si>
  <si>
    <t xml:space="preserve">Каша пшенная молочная </t>
  </si>
  <si>
    <t xml:space="preserve">Вареники с творогом </t>
  </si>
  <si>
    <t xml:space="preserve"> Завтрак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</si>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</sst>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0.0"/>
    <numFmt numFmtId="166" formatCode="0.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Arial Cyr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Font="1" applyAlignment="1">
      <alignment vertical="top"/>
    </xf>
    <xf numFmtId="0" fontId="0" fillId="0" borderId="0" xfId="0" applyFont="1" applyFill="1" applyAlignment="1">
      <alignment vertical="top"/>
    </xf>
    <xf numFmtId="0" fontId="3" fillId="0" borderId="0" xfId="0" applyFont="1"/>
    <xf numFmtId="1" fontId="7" fillId="2" borderId="0" xfId="0" applyNumberFormat="1" applyFont="1" applyFill="1"/>
    <xf numFmtId="0" fontId="4" fillId="0" borderId="0" xfId="0" applyFont="1"/>
    <xf numFmtId="0" fontId="0" fillId="3" borderId="0" xfId="0" applyFill="1"/>
    <xf numFmtId="0" fontId="0" fillId="0" borderId="10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8" fillId="2" borderId="1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NumberFormat="1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8" fillId="2" borderId="1" xfId="0" applyNumberFormat="1" applyFont="1" applyFill="1" applyBorder="1" applyAlignment="1">
      <alignment horizontal="center" vertical="top" wrapText="1"/>
    </xf>
    <xf numFmtId="2" fontId="8" fillId="2" borderId="1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9" fillId="2" borderId="1" xfId="0" applyNumberFormat="1" applyFont="1" applyFill="1" applyBorder="1" applyAlignment="1">
      <alignment horizontal="center" vertical="top" wrapText="1"/>
    </xf>
    <xf numFmtId="165" fontId="9" fillId="2" borderId="1" xfId="0" applyNumberFormat="1" applyFont="1" applyFill="1" applyBorder="1" applyAlignment="1">
      <alignment horizontal="center" vertical="top" wrapText="1"/>
    </xf>
    <xf numFmtId="3" fontId="8" fillId="2" borderId="1" xfId="0" applyNumberFormat="1" applyFont="1" applyFill="1" applyBorder="1" applyAlignment="1">
      <alignment horizontal="center" vertical="top" wrapText="1"/>
    </xf>
    <xf numFmtId="165" fontId="8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2" fontId="3" fillId="2" borderId="0" xfId="0" applyNumberFormat="1" applyFont="1" applyFill="1" applyAlignment="1">
      <alignment horizontal="center" vertical="top" wrapText="1"/>
    </xf>
    <xf numFmtId="3" fontId="4" fillId="2" borderId="1" xfId="0" applyNumberFormat="1" applyFont="1" applyFill="1" applyBorder="1" applyAlignment="1">
      <alignment horizontal="center" vertical="top" wrapText="1"/>
    </xf>
    <xf numFmtId="3" fontId="9" fillId="2" borderId="1" xfId="0" applyNumberFormat="1" applyFont="1" applyFill="1" applyBorder="1" applyAlignment="1">
      <alignment horizontal="center" vertical="top" wrapText="1"/>
    </xf>
    <xf numFmtId="4" fontId="8" fillId="2" borderId="1" xfId="0" applyNumberFormat="1" applyFont="1" applyFill="1" applyBorder="1" applyAlignment="1">
      <alignment horizontal="center" vertical="top" wrapText="1"/>
    </xf>
    <xf numFmtId="0" fontId="3" fillId="2" borderId="0" xfId="0" applyNumberFormat="1" applyFont="1" applyFill="1" applyAlignment="1">
      <alignment horizontal="center" vertical="top" wrapText="1"/>
    </xf>
    <xf numFmtId="0" fontId="5" fillId="2" borderId="1" xfId="0" applyNumberFormat="1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66" fontId="8" fillId="0" borderId="1" xfId="0" applyNumberFormat="1" applyFont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" fillId="0" borderId="0" xfId="0" applyFont="1" applyAlignment="1"/>
    <xf numFmtId="0" fontId="4" fillId="0" borderId="0" xfId="0" applyFont="1" applyAlignment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1" xr:uid="{00000000-0005-0000-0000-000001000000}"/>
    <cellStyle name="Финансовый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6"/>
  <sheetViews>
    <sheetView tabSelected="1" zoomScaleNormal="100" workbookViewId="0">
      <selection activeCell="Q49" sqref="Q49"/>
    </sheetView>
  </sheetViews>
  <sheetFormatPr defaultRowHeight="15" x14ac:dyDescent="0.25"/>
  <cols>
    <col min="1" max="1" width="18" customWidth="1"/>
    <col min="2" max="2" width="26.5703125" customWidth="1"/>
    <col min="4" max="4" width="11.140625" bestFit="1" customWidth="1"/>
  </cols>
  <sheetData>
    <row r="1" spans="1:15" x14ac:dyDescent="0.25">
      <c r="A1" s="67" t="s">
        <v>108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15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x14ac:dyDescent="0.25">
      <c r="A3" s="61" t="s">
        <v>34</v>
      </c>
      <c r="B3" s="61" t="s">
        <v>1</v>
      </c>
      <c r="C3" s="60" t="s">
        <v>2</v>
      </c>
      <c r="D3" s="68" t="s">
        <v>3</v>
      </c>
      <c r="E3" s="69"/>
      <c r="F3" s="70"/>
      <c r="G3" s="60" t="s">
        <v>4</v>
      </c>
      <c r="H3" s="68" t="s">
        <v>5</v>
      </c>
      <c r="I3" s="69"/>
      <c r="J3" s="69"/>
      <c r="K3" s="70"/>
      <c r="L3" s="68" t="s">
        <v>6</v>
      </c>
      <c r="M3" s="69"/>
      <c r="N3" s="69"/>
      <c r="O3" s="70"/>
    </row>
    <row r="4" spans="1:15" x14ac:dyDescent="0.25">
      <c r="A4" s="71"/>
      <c r="B4" s="71"/>
      <c r="C4" s="60"/>
      <c r="D4" s="62" t="s">
        <v>7</v>
      </c>
      <c r="E4" s="62" t="s">
        <v>8</v>
      </c>
      <c r="F4" s="62" t="s">
        <v>9</v>
      </c>
      <c r="G4" s="60"/>
      <c r="H4" s="62" t="s">
        <v>10</v>
      </c>
      <c r="I4" s="62" t="s">
        <v>11</v>
      </c>
      <c r="J4" s="62" t="s">
        <v>12</v>
      </c>
      <c r="K4" s="62" t="s">
        <v>13</v>
      </c>
      <c r="L4" s="62" t="s">
        <v>14</v>
      </c>
      <c r="M4" s="62" t="s">
        <v>15</v>
      </c>
      <c r="N4" s="62" t="s">
        <v>16</v>
      </c>
      <c r="O4" s="62" t="s">
        <v>17</v>
      </c>
    </row>
    <row r="5" spans="1:15" ht="24.6" customHeight="1" x14ac:dyDescent="0.25">
      <c r="A5" s="71"/>
      <c r="B5" s="7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</row>
    <row r="6" spans="1:15" x14ac:dyDescent="0.25">
      <c r="A6" s="18" t="s">
        <v>60</v>
      </c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 x14ac:dyDescent="0.25">
      <c r="A7" s="47" t="s">
        <v>113</v>
      </c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 x14ac:dyDescent="0.25">
      <c r="A8" s="21" t="s">
        <v>87</v>
      </c>
      <c r="B8" s="21" t="s">
        <v>66</v>
      </c>
      <c r="C8" s="22">
        <v>90</v>
      </c>
      <c r="D8" s="23">
        <v>13.49</v>
      </c>
      <c r="E8" s="23">
        <v>14.95</v>
      </c>
      <c r="F8" s="23">
        <v>9.15</v>
      </c>
      <c r="G8" s="23">
        <v>206.61</v>
      </c>
      <c r="H8" s="23">
        <v>8.6999999999999994E-2</v>
      </c>
      <c r="I8" s="23">
        <v>0.79800000000000004</v>
      </c>
      <c r="J8" s="23">
        <v>12</v>
      </c>
      <c r="K8" s="23">
        <v>0.436</v>
      </c>
      <c r="L8" s="23">
        <v>25.12</v>
      </c>
      <c r="M8" s="23">
        <v>155.96</v>
      </c>
      <c r="N8" s="23">
        <v>22.46</v>
      </c>
      <c r="O8" s="23">
        <v>2.165</v>
      </c>
    </row>
    <row r="9" spans="1:15" x14ac:dyDescent="0.25">
      <c r="A9" s="21" t="s">
        <v>81</v>
      </c>
      <c r="B9" s="21" t="s">
        <v>18</v>
      </c>
      <c r="C9" s="22">
        <v>150</v>
      </c>
      <c r="D9" s="23">
        <v>4.09</v>
      </c>
      <c r="E9" s="23">
        <v>3.2879999999999998</v>
      </c>
      <c r="F9" s="23">
        <v>42.969000000000001</v>
      </c>
      <c r="G9" s="23">
        <v>217.82499999999999</v>
      </c>
      <c r="H9" s="23">
        <v>4.7E-2</v>
      </c>
      <c r="I9" s="23">
        <v>0</v>
      </c>
      <c r="J9" s="23">
        <v>14.94</v>
      </c>
      <c r="K9" s="23">
        <v>0.26900000000000002</v>
      </c>
      <c r="L9" s="23">
        <v>6.125</v>
      </c>
      <c r="M9" s="23">
        <v>88.241</v>
      </c>
      <c r="N9" s="23">
        <v>29.035</v>
      </c>
      <c r="O9" s="23">
        <v>0.59199999999999997</v>
      </c>
    </row>
    <row r="10" spans="1:15" x14ac:dyDescent="0.25">
      <c r="A10" s="21" t="s">
        <v>95</v>
      </c>
      <c r="B10" s="24" t="s">
        <v>42</v>
      </c>
      <c r="C10" s="22">
        <v>60</v>
      </c>
      <c r="D10" s="23">
        <v>0.32999999999999996</v>
      </c>
      <c r="E10" s="23">
        <v>0.06</v>
      </c>
      <c r="F10" s="23">
        <v>1.1400000000000001</v>
      </c>
      <c r="G10" s="23">
        <v>7.2</v>
      </c>
      <c r="H10" s="23">
        <v>1.7999999999999999E-2</v>
      </c>
      <c r="I10" s="23">
        <v>7.5</v>
      </c>
      <c r="J10" s="23">
        <v>0</v>
      </c>
      <c r="K10" s="23">
        <v>0.21000000000000002</v>
      </c>
      <c r="L10" s="23">
        <v>4.2</v>
      </c>
      <c r="M10" s="23">
        <v>7.8</v>
      </c>
      <c r="N10" s="23">
        <v>6</v>
      </c>
      <c r="O10" s="23">
        <v>0.26999999999999996</v>
      </c>
    </row>
    <row r="11" spans="1:15" x14ac:dyDescent="0.25">
      <c r="A11" s="21" t="s">
        <v>96</v>
      </c>
      <c r="B11" s="21" t="s">
        <v>75</v>
      </c>
      <c r="C11" s="22">
        <v>200</v>
      </c>
      <c r="D11" s="23">
        <v>5.3999999999999999E-2</v>
      </c>
      <c r="E11" s="23">
        <v>6.0000000000000001E-3</v>
      </c>
      <c r="F11" s="23">
        <v>9.1649999999999991</v>
      </c>
      <c r="G11" s="23">
        <v>37.962000000000003</v>
      </c>
      <c r="H11" s="23">
        <v>3.0000000000000001E-3</v>
      </c>
      <c r="I11" s="23">
        <v>2.5</v>
      </c>
      <c r="J11" s="23">
        <v>0</v>
      </c>
      <c r="K11" s="23">
        <v>1.2E-2</v>
      </c>
      <c r="L11" s="23">
        <v>7.35</v>
      </c>
      <c r="M11" s="23">
        <v>9.56</v>
      </c>
      <c r="N11" s="23">
        <v>5.12</v>
      </c>
      <c r="O11" s="23">
        <v>0.88300000000000001</v>
      </c>
    </row>
    <row r="12" spans="1:15" x14ac:dyDescent="0.25">
      <c r="A12" s="21" t="s">
        <v>91</v>
      </c>
      <c r="B12" s="21" t="s">
        <v>90</v>
      </c>
      <c r="C12" s="22">
        <v>40</v>
      </c>
      <c r="D12" s="23">
        <v>3.42</v>
      </c>
      <c r="E12" s="23">
        <v>1.2600000000000002</v>
      </c>
      <c r="F12" s="23">
        <v>23.13</v>
      </c>
      <c r="G12" s="23">
        <v>117.54</v>
      </c>
      <c r="H12" s="23">
        <v>6.9750000000000006E-2</v>
      </c>
      <c r="I12" s="23">
        <v>0.9</v>
      </c>
      <c r="J12" s="23">
        <v>0</v>
      </c>
      <c r="K12" s="23">
        <v>0.7</v>
      </c>
      <c r="L12" s="23">
        <v>20.3</v>
      </c>
      <c r="M12" s="23">
        <v>29.25</v>
      </c>
      <c r="N12" s="23">
        <v>5.3999999999999995</v>
      </c>
      <c r="O12" s="23">
        <v>0.54</v>
      </c>
    </row>
    <row r="13" spans="1:15" ht="15.6" customHeight="1" x14ac:dyDescent="0.25">
      <c r="A13" s="18" t="s">
        <v>114</v>
      </c>
      <c r="B13" s="20"/>
      <c r="C13" s="25">
        <f>SUM(C8:C12)</f>
        <v>540</v>
      </c>
      <c r="D13" s="26">
        <f>SUM(D8:D12)</f>
        <v>21.383999999999993</v>
      </c>
      <c r="E13" s="26">
        <f t="shared" ref="E13:O13" si="0">SUM(E8:E12)</f>
        <v>19.564</v>
      </c>
      <c r="F13" s="26">
        <f t="shared" si="0"/>
        <v>85.554000000000002</v>
      </c>
      <c r="G13" s="26">
        <f t="shared" si="0"/>
        <v>587.13699999999994</v>
      </c>
      <c r="H13" s="26">
        <f t="shared" si="0"/>
        <v>0.22475000000000001</v>
      </c>
      <c r="I13" s="26">
        <f t="shared" si="0"/>
        <v>11.698</v>
      </c>
      <c r="J13" s="26">
        <f t="shared" si="0"/>
        <v>26.939999999999998</v>
      </c>
      <c r="K13" s="26">
        <f t="shared" si="0"/>
        <v>1.627</v>
      </c>
      <c r="L13" s="26">
        <f t="shared" si="0"/>
        <v>63.094999999999999</v>
      </c>
      <c r="M13" s="26">
        <f t="shared" si="0"/>
        <v>290.81100000000004</v>
      </c>
      <c r="N13" s="26">
        <f t="shared" si="0"/>
        <v>68.015000000000001</v>
      </c>
      <c r="O13" s="26">
        <f t="shared" si="0"/>
        <v>4.45</v>
      </c>
    </row>
    <row r="14" spans="1:15" x14ac:dyDescent="0.25">
      <c r="A14" s="18" t="s">
        <v>61</v>
      </c>
      <c r="B14" s="19"/>
      <c r="C14" s="27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15" x14ac:dyDescent="0.25">
      <c r="A15" s="47" t="s">
        <v>113</v>
      </c>
      <c r="B15" s="19"/>
      <c r="C15" s="27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</row>
    <row r="16" spans="1:15" x14ac:dyDescent="0.25">
      <c r="A16" s="24" t="s">
        <v>72</v>
      </c>
      <c r="B16" s="21" t="s">
        <v>35</v>
      </c>
      <c r="C16" s="22">
        <v>150</v>
      </c>
      <c r="D16" s="23">
        <v>11.55</v>
      </c>
      <c r="E16" s="23">
        <v>15.1</v>
      </c>
      <c r="F16" s="23">
        <v>42.05</v>
      </c>
      <c r="G16" s="23">
        <v>342.64</v>
      </c>
      <c r="H16" s="23">
        <v>0.13600000000000001</v>
      </c>
      <c r="I16" s="23">
        <v>2.1680000000000001</v>
      </c>
      <c r="J16" s="23">
        <v>29.8</v>
      </c>
      <c r="K16" s="23">
        <v>0.46100000000000002</v>
      </c>
      <c r="L16" s="23">
        <v>145.65</v>
      </c>
      <c r="M16" s="23">
        <v>180.56</v>
      </c>
      <c r="N16" s="23">
        <v>63.21</v>
      </c>
      <c r="O16" s="23">
        <v>1.9750000000000001</v>
      </c>
    </row>
    <row r="17" spans="1:15" x14ac:dyDescent="0.25">
      <c r="A17" s="24" t="s">
        <v>84</v>
      </c>
      <c r="B17" s="24" t="s">
        <v>54</v>
      </c>
      <c r="C17" s="27">
        <v>200</v>
      </c>
      <c r="D17" s="28">
        <v>4.01</v>
      </c>
      <c r="E17" s="28">
        <v>2.95</v>
      </c>
      <c r="F17" s="28">
        <v>12.01</v>
      </c>
      <c r="G17" s="28">
        <v>84.93</v>
      </c>
      <c r="H17" s="28">
        <v>2.1999999999999999E-2</v>
      </c>
      <c r="I17" s="28">
        <v>0.54</v>
      </c>
      <c r="J17" s="28">
        <v>9.1199999999999992</v>
      </c>
      <c r="K17" s="28">
        <v>1.2E-2</v>
      </c>
      <c r="L17" s="28">
        <v>113.12</v>
      </c>
      <c r="M17" s="28">
        <v>107.2</v>
      </c>
      <c r="N17" s="28">
        <v>29.6</v>
      </c>
      <c r="O17" s="28">
        <v>0.99399999999999999</v>
      </c>
    </row>
    <row r="18" spans="1:15" ht="25.5" x14ac:dyDescent="0.25">
      <c r="A18" s="24" t="s">
        <v>93</v>
      </c>
      <c r="B18" s="21" t="s">
        <v>50</v>
      </c>
      <c r="C18" s="22">
        <v>60</v>
      </c>
      <c r="D18" s="23">
        <v>5.52</v>
      </c>
      <c r="E18" s="23">
        <v>3.26</v>
      </c>
      <c r="F18" s="23">
        <v>18.13</v>
      </c>
      <c r="G18" s="23">
        <v>118.5</v>
      </c>
      <c r="H18" s="23">
        <v>6.9750000000000006E-2</v>
      </c>
      <c r="I18" s="23">
        <v>0.9</v>
      </c>
      <c r="J18" s="23">
        <v>0</v>
      </c>
      <c r="K18" s="23">
        <v>0.7</v>
      </c>
      <c r="L18" s="23">
        <v>20.3</v>
      </c>
      <c r="M18" s="23">
        <v>29.25</v>
      </c>
      <c r="N18" s="23">
        <v>5.3999999999999995</v>
      </c>
      <c r="O18" s="23">
        <v>0.54</v>
      </c>
    </row>
    <row r="19" spans="1:15" x14ac:dyDescent="0.25">
      <c r="A19" s="24" t="s">
        <v>98</v>
      </c>
      <c r="B19" s="21" t="s">
        <v>36</v>
      </c>
      <c r="C19" s="22">
        <v>100</v>
      </c>
      <c r="D19" s="23">
        <v>1</v>
      </c>
      <c r="E19" s="23">
        <v>0.2</v>
      </c>
      <c r="F19" s="23">
        <v>9</v>
      </c>
      <c r="G19" s="23">
        <v>42</v>
      </c>
      <c r="H19" s="23">
        <v>0.06</v>
      </c>
      <c r="I19" s="23">
        <v>38</v>
      </c>
      <c r="J19" s="23">
        <v>0</v>
      </c>
      <c r="K19" s="23">
        <v>0.2</v>
      </c>
      <c r="L19" s="23">
        <v>35</v>
      </c>
      <c r="M19" s="23">
        <v>17</v>
      </c>
      <c r="N19" s="23">
        <v>11</v>
      </c>
      <c r="O19" s="23">
        <v>0.1</v>
      </c>
    </row>
    <row r="20" spans="1:15" x14ac:dyDescent="0.25">
      <c r="A20" s="47" t="s">
        <v>114</v>
      </c>
      <c r="B20" s="18"/>
      <c r="C20" s="25">
        <f t="shared" ref="C20:O20" si="1">SUM(C16:C19)</f>
        <v>510</v>
      </c>
      <c r="D20" s="26">
        <f t="shared" si="1"/>
        <v>22.08</v>
      </c>
      <c r="E20" s="26">
        <f t="shared" si="1"/>
        <v>21.51</v>
      </c>
      <c r="F20" s="26">
        <f t="shared" si="1"/>
        <v>81.19</v>
      </c>
      <c r="G20" s="26">
        <f t="shared" si="1"/>
        <v>588.06999999999994</v>
      </c>
      <c r="H20" s="26">
        <f t="shared" si="1"/>
        <v>0.28775000000000001</v>
      </c>
      <c r="I20" s="26">
        <f t="shared" si="1"/>
        <v>41.607999999999997</v>
      </c>
      <c r="J20" s="26">
        <f t="shared" si="1"/>
        <v>38.92</v>
      </c>
      <c r="K20" s="26">
        <f t="shared" si="1"/>
        <v>1.373</v>
      </c>
      <c r="L20" s="26">
        <f t="shared" si="1"/>
        <v>314.07</v>
      </c>
      <c r="M20" s="26">
        <f t="shared" si="1"/>
        <v>334.01</v>
      </c>
      <c r="N20" s="26">
        <f t="shared" si="1"/>
        <v>109.21000000000001</v>
      </c>
      <c r="O20" s="26">
        <f t="shared" si="1"/>
        <v>3.6090000000000004</v>
      </c>
    </row>
    <row r="21" spans="1:15" x14ac:dyDescent="0.25">
      <c r="A21" s="18" t="s">
        <v>62</v>
      </c>
      <c r="B21" s="20"/>
      <c r="C21" s="2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1:15" x14ac:dyDescent="0.25">
      <c r="A22" s="47" t="s">
        <v>113</v>
      </c>
      <c r="B22" s="20"/>
      <c r="C22" s="2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15" x14ac:dyDescent="0.25">
      <c r="A23" s="24" t="s">
        <v>73</v>
      </c>
      <c r="B23" s="21" t="s">
        <v>37</v>
      </c>
      <c r="C23" s="22">
        <v>200</v>
      </c>
      <c r="D23" s="23">
        <v>18.670000000000002</v>
      </c>
      <c r="E23" s="23">
        <v>16.899999999999999</v>
      </c>
      <c r="F23" s="23">
        <v>34.479999999999997</v>
      </c>
      <c r="G23" s="23">
        <v>335.142</v>
      </c>
      <c r="H23" s="23">
        <v>0.24</v>
      </c>
      <c r="I23" s="23">
        <v>27.027999999999999</v>
      </c>
      <c r="J23" s="23">
        <v>288.3</v>
      </c>
      <c r="K23" s="23">
        <v>0.82</v>
      </c>
      <c r="L23" s="23">
        <v>118.31</v>
      </c>
      <c r="M23" s="23">
        <v>308.61500000000001</v>
      </c>
      <c r="N23" s="23">
        <v>48.37</v>
      </c>
      <c r="O23" s="23">
        <v>3.8</v>
      </c>
    </row>
    <row r="24" spans="1:15" ht="25.5" x14ac:dyDescent="0.25">
      <c r="A24" s="24" t="s">
        <v>94</v>
      </c>
      <c r="B24" s="21" t="s">
        <v>48</v>
      </c>
      <c r="C24" s="22">
        <v>60</v>
      </c>
      <c r="D24" s="23">
        <v>0.92999999999999994</v>
      </c>
      <c r="E24" s="23">
        <v>0.06</v>
      </c>
      <c r="F24" s="23">
        <v>1.9500000000000002</v>
      </c>
      <c r="G24" s="23">
        <v>12</v>
      </c>
      <c r="H24" s="23">
        <v>3.3000000000000002E-2</v>
      </c>
      <c r="I24" s="23">
        <v>3</v>
      </c>
      <c r="J24" s="23">
        <v>0</v>
      </c>
      <c r="K24" s="23">
        <v>0.06</v>
      </c>
      <c r="L24" s="23">
        <v>6</v>
      </c>
      <c r="M24" s="23">
        <v>18.600000000000001</v>
      </c>
      <c r="N24" s="23">
        <v>6.3000000000000007</v>
      </c>
      <c r="O24" s="23">
        <v>0.21000000000000002</v>
      </c>
    </row>
    <row r="25" spans="1:15" x14ac:dyDescent="0.25">
      <c r="A25" s="24" t="s">
        <v>74</v>
      </c>
      <c r="B25" s="21" t="s">
        <v>33</v>
      </c>
      <c r="C25" s="22">
        <v>200</v>
      </c>
      <c r="D25" s="23">
        <v>0.17</v>
      </c>
      <c r="E25" s="23">
        <v>7.0000000000000007E-2</v>
      </c>
      <c r="F25" s="23">
        <v>13.393000000000001</v>
      </c>
      <c r="G25" s="23">
        <v>58.09</v>
      </c>
      <c r="H25" s="23">
        <v>4.0000000000000001E-3</v>
      </c>
      <c r="I25" s="23">
        <v>50</v>
      </c>
      <c r="J25" s="23">
        <v>40.85</v>
      </c>
      <c r="K25" s="23">
        <v>0.19</v>
      </c>
      <c r="L25" s="23">
        <v>3</v>
      </c>
      <c r="M25" s="23">
        <v>0.85</v>
      </c>
      <c r="N25" s="23">
        <v>0.85</v>
      </c>
      <c r="O25" s="23">
        <v>0.183</v>
      </c>
    </row>
    <row r="26" spans="1:15" x14ac:dyDescent="0.25">
      <c r="A26" s="21" t="s">
        <v>91</v>
      </c>
      <c r="B26" s="21" t="s">
        <v>90</v>
      </c>
      <c r="C26" s="22">
        <v>40</v>
      </c>
      <c r="D26" s="23">
        <v>3.42</v>
      </c>
      <c r="E26" s="23">
        <v>1.2600000000000002</v>
      </c>
      <c r="F26" s="23">
        <v>23.13</v>
      </c>
      <c r="G26" s="23">
        <v>117.54</v>
      </c>
      <c r="H26" s="23">
        <v>6.9750000000000006E-2</v>
      </c>
      <c r="I26" s="23">
        <v>0.9</v>
      </c>
      <c r="J26" s="23">
        <v>0</v>
      </c>
      <c r="K26" s="23">
        <v>0.7</v>
      </c>
      <c r="L26" s="23">
        <v>20.3</v>
      </c>
      <c r="M26" s="23">
        <v>29.25</v>
      </c>
      <c r="N26" s="23">
        <v>5.3999999999999995</v>
      </c>
      <c r="O26" s="23">
        <v>0.54</v>
      </c>
    </row>
    <row r="27" spans="1:15" ht="18" customHeight="1" x14ac:dyDescent="0.25">
      <c r="A27" s="47" t="s">
        <v>114</v>
      </c>
      <c r="B27" s="18"/>
      <c r="C27" s="25">
        <f t="shared" ref="C27:O27" si="2">SUM(C23:C26)</f>
        <v>500</v>
      </c>
      <c r="D27" s="26">
        <f t="shared" si="2"/>
        <v>23.190000000000005</v>
      </c>
      <c r="E27" s="26">
        <f t="shared" si="2"/>
        <v>18.29</v>
      </c>
      <c r="F27" s="26">
        <f t="shared" si="2"/>
        <v>72.953000000000003</v>
      </c>
      <c r="G27" s="26">
        <f t="shared" si="2"/>
        <v>522.77199999999993</v>
      </c>
      <c r="H27" s="26">
        <f t="shared" si="2"/>
        <v>0.34675</v>
      </c>
      <c r="I27" s="26">
        <f t="shared" si="2"/>
        <v>80.927999999999997</v>
      </c>
      <c r="J27" s="26">
        <f t="shared" si="2"/>
        <v>329.15000000000003</v>
      </c>
      <c r="K27" s="26">
        <f t="shared" si="2"/>
        <v>1.7699999999999998</v>
      </c>
      <c r="L27" s="26">
        <f t="shared" si="2"/>
        <v>147.61000000000001</v>
      </c>
      <c r="M27" s="26">
        <f t="shared" si="2"/>
        <v>357.31500000000005</v>
      </c>
      <c r="N27" s="26">
        <f t="shared" si="2"/>
        <v>60.92</v>
      </c>
      <c r="O27" s="26">
        <f t="shared" si="2"/>
        <v>4.7329999999999997</v>
      </c>
    </row>
    <row r="28" spans="1:15" x14ac:dyDescent="0.25">
      <c r="A28" s="18" t="s">
        <v>63</v>
      </c>
      <c r="B28" s="20"/>
      <c r="C28" s="2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pans="1:15" x14ac:dyDescent="0.25">
      <c r="A29" s="47" t="s">
        <v>113</v>
      </c>
      <c r="B29" s="20"/>
      <c r="C29" s="2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</row>
    <row r="30" spans="1:15" ht="25.5" x14ac:dyDescent="0.25">
      <c r="A30" s="24" t="s">
        <v>86</v>
      </c>
      <c r="B30" s="24" t="s">
        <v>49</v>
      </c>
      <c r="C30" s="27" t="s">
        <v>109</v>
      </c>
      <c r="D30" s="28">
        <v>13.65</v>
      </c>
      <c r="E30" s="28">
        <v>15.38</v>
      </c>
      <c r="F30" s="28">
        <v>38.119999999999997</v>
      </c>
      <c r="G30" s="28">
        <v>320.58999999999997</v>
      </c>
      <c r="H30" s="28">
        <v>8.6999999999999994E-2</v>
      </c>
      <c r="I30" s="28">
        <v>2.121</v>
      </c>
      <c r="J30" s="28">
        <v>70.95</v>
      </c>
      <c r="K30" s="28">
        <v>2.1800000000000002</v>
      </c>
      <c r="L30" s="28">
        <v>224.62799999999999</v>
      </c>
      <c r="M30" s="28">
        <v>279.45400000000001</v>
      </c>
      <c r="N30" s="28">
        <v>43.16</v>
      </c>
      <c r="O30" s="28">
        <v>1.123</v>
      </c>
    </row>
    <row r="31" spans="1:15" x14ac:dyDescent="0.25">
      <c r="A31" s="24" t="s">
        <v>84</v>
      </c>
      <c r="B31" s="24" t="s">
        <v>54</v>
      </c>
      <c r="C31" s="27">
        <v>200</v>
      </c>
      <c r="D31" s="28">
        <v>4.01</v>
      </c>
      <c r="E31" s="28">
        <v>2.95</v>
      </c>
      <c r="F31" s="28">
        <v>12.01</v>
      </c>
      <c r="G31" s="28">
        <v>84.93</v>
      </c>
      <c r="H31" s="28">
        <v>2.1999999999999999E-2</v>
      </c>
      <c r="I31" s="28">
        <v>0.54</v>
      </c>
      <c r="J31" s="28">
        <v>9.1199999999999992</v>
      </c>
      <c r="K31" s="28">
        <v>1.2E-2</v>
      </c>
      <c r="L31" s="28">
        <v>113.12</v>
      </c>
      <c r="M31" s="28">
        <v>107.2</v>
      </c>
      <c r="N31" s="28">
        <v>29.6</v>
      </c>
      <c r="O31" s="28">
        <v>0.99399999999999999</v>
      </c>
    </row>
    <row r="32" spans="1:15" x14ac:dyDescent="0.25">
      <c r="A32" s="21" t="s">
        <v>91</v>
      </c>
      <c r="B32" s="21" t="s">
        <v>90</v>
      </c>
      <c r="C32" s="22">
        <v>40</v>
      </c>
      <c r="D32" s="23">
        <v>3.42</v>
      </c>
      <c r="E32" s="23">
        <v>1.2600000000000002</v>
      </c>
      <c r="F32" s="23">
        <v>23.13</v>
      </c>
      <c r="G32" s="23">
        <v>117.54</v>
      </c>
      <c r="H32" s="23">
        <v>6.9750000000000006E-2</v>
      </c>
      <c r="I32" s="23">
        <v>0.9</v>
      </c>
      <c r="J32" s="23">
        <v>0</v>
      </c>
      <c r="K32" s="23">
        <v>0.7</v>
      </c>
      <c r="L32" s="23">
        <v>20.3</v>
      </c>
      <c r="M32" s="23">
        <v>29.25</v>
      </c>
      <c r="N32" s="23">
        <v>5.3999999999999995</v>
      </c>
      <c r="O32" s="23">
        <v>0.54</v>
      </c>
    </row>
    <row r="33" spans="1:15" x14ac:dyDescent="0.25">
      <c r="A33" s="24" t="s">
        <v>98</v>
      </c>
      <c r="B33" s="24" t="s">
        <v>36</v>
      </c>
      <c r="C33" s="27">
        <v>100</v>
      </c>
      <c r="D33" s="28">
        <v>0.4</v>
      </c>
      <c r="E33" s="28">
        <v>0.3</v>
      </c>
      <c r="F33" s="28">
        <v>10.3</v>
      </c>
      <c r="G33" s="28">
        <v>47</v>
      </c>
      <c r="H33" s="28">
        <v>0.02</v>
      </c>
      <c r="I33" s="28">
        <v>5</v>
      </c>
      <c r="J33" s="28">
        <v>0</v>
      </c>
      <c r="K33" s="28">
        <v>0.4</v>
      </c>
      <c r="L33" s="28">
        <v>19</v>
      </c>
      <c r="M33" s="28">
        <v>16</v>
      </c>
      <c r="N33" s="28">
        <v>12</v>
      </c>
      <c r="O33" s="28">
        <v>2.2999999999999998</v>
      </c>
    </row>
    <row r="34" spans="1:15" ht="16.899999999999999" customHeight="1" x14ac:dyDescent="0.25">
      <c r="A34" s="47" t="s">
        <v>114</v>
      </c>
      <c r="B34" s="18"/>
      <c r="C34" s="25">
        <v>500</v>
      </c>
      <c r="D34" s="26">
        <f t="shared" ref="D34:O34" si="3">SUM(D30:D33)</f>
        <v>21.479999999999997</v>
      </c>
      <c r="E34" s="26">
        <f t="shared" si="3"/>
        <v>19.890000000000004</v>
      </c>
      <c r="F34" s="26">
        <f t="shared" si="3"/>
        <v>83.559999999999988</v>
      </c>
      <c r="G34" s="26">
        <f t="shared" si="3"/>
        <v>570.05999999999995</v>
      </c>
      <c r="H34" s="26">
        <f t="shared" si="3"/>
        <v>0.19874999999999998</v>
      </c>
      <c r="I34" s="26">
        <f t="shared" si="3"/>
        <v>8.5609999999999999</v>
      </c>
      <c r="J34" s="26">
        <f t="shared" si="3"/>
        <v>80.070000000000007</v>
      </c>
      <c r="K34" s="26">
        <f t="shared" si="3"/>
        <v>3.2920000000000003</v>
      </c>
      <c r="L34" s="26">
        <f t="shared" si="3"/>
        <v>377.048</v>
      </c>
      <c r="M34" s="26">
        <f t="shared" si="3"/>
        <v>431.904</v>
      </c>
      <c r="N34" s="26">
        <f t="shared" si="3"/>
        <v>90.16</v>
      </c>
      <c r="O34" s="26">
        <f t="shared" si="3"/>
        <v>4.9569999999999999</v>
      </c>
    </row>
    <row r="35" spans="1:15" x14ac:dyDescent="0.25">
      <c r="A35" s="18" t="s">
        <v>64</v>
      </c>
      <c r="B35" s="20"/>
      <c r="C35" s="27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</row>
    <row r="36" spans="1:15" x14ac:dyDescent="0.25">
      <c r="A36" s="47" t="s">
        <v>113</v>
      </c>
      <c r="B36" s="20"/>
      <c r="C36" s="27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</row>
    <row r="37" spans="1:15" x14ac:dyDescent="0.25">
      <c r="A37" s="21" t="s">
        <v>92</v>
      </c>
      <c r="B37" s="21" t="s">
        <v>110</v>
      </c>
      <c r="C37" s="22">
        <v>90</v>
      </c>
      <c r="D37" s="23">
        <v>11.61</v>
      </c>
      <c r="E37" s="23">
        <v>13.61</v>
      </c>
      <c r="F37" s="23">
        <v>12.46</v>
      </c>
      <c r="G37" s="23">
        <v>200.21100000000001</v>
      </c>
      <c r="H37" s="23">
        <v>9.5000000000000001E-2</v>
      </c>
      <c r="I37" s="23">
        <v>1.54</v>
      </c>
      <c r="J37" s="23">
        <v>62.5</v>
      </c>
      <c r="K37" s="23">
        <v>0.74</v>
      </c>
      <c r="L37" s="23">
        <v>21.68</v>
      </c>
      <c r="M37" s="23">
        <v>129.07499999999999</v>
      </c>
      <c r="N37" s="23">
        <v>15.74</v>
      </c>
      <c r="O37" s="23">
        <v>1.2709999999999999</v>
      </c>
    </row>
    <row r="38" spans="1:15" x14ac:dyDescent="0.25">
      <c r="A38" s="21" t="s">
        <v>83</v>
      </c>
      <c r="B38" s="21" t="s">
        <v>52</v>
      </c>
      <c r="C38" s="22">
        <v>150</v>
      </c>
      <c r="D38" s="23">
        <v>5.6609999999999996</v>
      </c>
      <c r="E38" s="23">
        <v>4.2889999999999997</v>
      </c>
      <c r="F38" s="23">
        <v>36.04</v>
      </c>
      <c r="G38" s="23">
        <v>205.76300000000001</v>
      </c>
      <c r="H38" s="23">
        <v>8.6999999999999994E-2</v>
      </c>
      <c r="I38" s="23">
        <v>0</v>
      </c>
      <c r="J38" s="23">
        <v>20</v>
      </c>
      <c r="K38" s="23">
        <v>0.81699999999999995</v>
      </c>
      <c r="L38" s="23">
        <v>13.058</v>
      </c>
      <c r="M38" s="23">
        <v>46.395000000000003</v>
      </c>
      <c r="N38" s="23">
        <v>8.3040000000000003</v>
      </c>
      <c r="O38" s="23">
        <v>0.84499999999999997</v>
      </c>
    </row>
    <row r="39" spans="1:15" x14ac:dyDescent="0.25">
      <c r="A39" s="21" t="s">
        <v>95</v>
      </c>
      <c r="B39" s="21" t="s">
        <v>45</v>
      </c>
      <c r="C39" s="22">
        <v>60</v>
      </c>
      <c r="D39" s="23">
        <v>0.28000000000000003</v>
      </c>
      <c r="E39" s="23">
        <v>0.04</v>
      </c>
      <c r="F39" s="23">
        <v>0.76</v>
      </c>
      <c r="G39" s="23">
        <v>4.4000000000000004</v>
      </c>
      <c r="H39" s="23">
        <v>1.2E-2</v>
      </c>
      <c r="I39" s="23">
        <v>2.8</v>
      </c>
      <c r="J39" s="23">
        <v>0</v>
      </c>
      <c r="K39" s="23">
        <v>0.04</v>
      </c>
      <c r="L39" s="23">
        <v>6.8</v>
      </c>
      <c r="M39" s="23">
        <v>12</v>
      </c>
      <c r="N39" s="23">
        <v>5.6</v>
      </c>
      <c r="O39" s="23">
        <v>0.2</v>
      </c>
    </row>
    <row r="40" spans="1:15" x14ac:dyDescent="0.25">
      <c r="A40" s="21" t="s">
        <v>82</v>
      </c>
      <c r="B40" s="21" t="s">
        <v>19</v>
      </c>
      <c r="C40" s="22">
        <v>200</v>
      </c>
      <c r="D40" s="23">
        <v>5.3999999999999999E-2</v>
      </c>
      <c r="E40" s="23">
        <v>6.0000000000000001E-3</v>
      </c>
      <c r="F40" s="23">
        <v>9.1649999999999991</v>
      </c>
      <c r="G40" s="23">
        <v>37.962000000000003</v>
      </c>
      <c r="H40" s="23">
        <v>3.0000000000000001E-3</v>
      </c>
      <c r="I40" s="23">
        <v>2.5</v>
      </c>
      <c r="J40" s="23">
        <v>0</v>
      </c>
      <c r="K40" s="23">
        <v>1.2E-2</v>
      </c>
      <c r="L40" s="23">
        <v>7.35</v>
      </c>
      <c r="M40" s="23">
        <v>9.56</v>
      </c>
      <c r="N40" s="23">
        <v>5.12</v>
      </c>
      <c r="O40" s="23">
        <v>0.88300000000000001</v>
      </c>
    </row>
    <row r="41" spans="1:15" x14ac:dyDescent="0.25">
      <c r="A41" s="21" t="s">
        <v>91</v>
      </c>
      <c r="B41" s="21" t="s">
        <v>90</v>
      </c>
      <c r="C41" s="22">
        <v>40</v>
      </c>
      <c r="D41" s="23">
        <v>3.42</v>
      </c>
      <c r="E41" s="23">
        <v>1.2600000000000002</v>
      </c>
      <c r="F41" s="23">
        <v>23.13</v>
      </c>
      <c r="G41" s="23">
        <v>117.54</v>
      </c>
      <c r="H41" s="23">
        <v>6.9750000000000006E-2</v>
      </c>
      <c r="I41" s="23">
        <v>0.9</v>
      </c>
      <c r="J41" s="23">
        <v>0</v>
      </c>
      <c r="K41" s="23">
        <v>0.7</v>
      </c>
      <c r="L41" s="23">
        <v>20.3</v>
      </c>
      <c r="M41" s="23">
        <v>29.25</v>
      </c>
      <c r="N41" s="23">
        <v>5.3999999999999995</v>
      </c>
      <c r="O41" s="23">
        <v>0.54</v>
      </c>
    </row>
    <row r="42" spans="1:15" ht="16.899999999999999" customHeight="1" x14ac:dyDescent="0.25">
      <c r="A42" s="47" t="s">
        <v>114</v>
      </c>
      <c r="B42" s="18"/>
      <c r="C42" s="25">
        <f>SUM(C37:C41)</f>
        <v>540</v>
      </c>
      <c r="D42" s="29">
        <f>SUM(D37:D41)</f>
        <v>21.024999999999999</v>
      </c>
      <c r="E42" s="29">
        <f t="shared" ref="E42:O42" si="4">SUM(E37:E41)</f>
        <v>19.205000000000002</v>
      </c>
      <c r="F42" s="29">
        <f t="shared" si="4"/>
        <v>81.554999999999993</v>
      </c>
      <c r="G42" s="29">
        <f t="shared" si="4"/>
        <v>565.87599999999998</v>
      </c>
      <c r="H42" s="29">
        <f t="shared" si="4"/>
        <v>0.26675000000000004</v>
      </c>
      <c r="I42" s="29">
        <f t="shared" si="4"/>
        <v>7.74</v>
      </c>
      <c r="J42" s="29">
        <f t="shared" si="4"/>
        <v>82.5</v>
      </c>
      <c r="K42" s="29">
        <f t="shared" si="4"/>
        <v>2.3090000000000002</v>
      </c>
      <c r="L42" s="29">
        <f t="shared" si="4"/>
        <v>69.188000000000002</v>
      </c>
      <c r="M42" s="29">
        <f t="shared" si="4"/>
        <v>226.28</v>
      </c>
      <c r="N42" s="29">
        <f t="shared" si="4"/>
        <v>40.163999999999994</v>
      </c>
      <c r="O42" s="29">
        <f t="shared" si="4"/>
        <v>3.7389999999999999</v>
      </c>
    </row>
    <row r="43" spans="1:15" ht="18.600000000000001" customHeight="1" x14ac:dyDescent="0.25">
      <c r="A43" s="30" t="s">
        <v>44</v>
      </c>
      <c r="B43" s="20"/>
      <c r="C43" s="31">
        <f t="shared" ref="C43:O43" si="5">C13+C20+C27+C34+C42</f>
        <v>2590</v>
      </c>
      <c r="D43" s="32">
        <f t="shared" si="5"/>
        <v>109.15899999999999</v>
      </c>
      <c r="E43" s="32">
        <f t="shared" si="5"/>
        <v>98.459000000000003</v>
      </c>
      <c r="F43" s="32">
        <f t="shared" si="5"/>
        <v>404.81200000000001</v>
      </c>
      <c r="G43" s="32">
        <f t="shared" si="5"/>
        <v>2833.915</v>
      </c>
      <c r="H43" s="32">
        <f t="shared" si="5"/>
        <v>1.3247499999999999</v>
      </c>
      <c r="I43" s="32">
        <f t="shared" si="5"/>
        <v>150.535</v>
      </c>
      <c r="J43" s="32">
        <f t="shared" si="5"/>
        <v>557.58000000000004</v>
      </c>
      <c r="K43" s="32">
        <f t="shared" si="5"/>
        <v>10.370999999999999</v>
      </c>
      <c r="L43" s="32">
        <f t="shared" si="5"/>
        <v>971.01099999999997</v>
      </c>
      <c r="M43" s="32">
        <f t="shared" si="5"/>
        <v>1640.32</v>
      </c>
      <c r="N43" s="32">
        <f t="shared" si="5"/>
        <v>368.46900000000005</v>
      </c>
      <c r="O43" s="32">
        <f t="shared" si="5"/>
        <v>21.488000000000003</v>
      </c>
    </row>
    <row r="44" spans="1:15" ht="27" x14ac:dyDescent="0.25">
      <c r="A44" s="30" t="s">
        <v>43</v>
      </c>
      <c r="B44" s="20"/>
      <c r="C44" s="31">
        <f>(C13+C20+C27+C34+C42)/5</f>
        <v>518</v>
      </c>
      <c r="D44" s="32">
        <f t="shared" ref="D44:O44" si="6">(D14+D21+D28+D35+D43)/5</f>
        <v>21.831799999999998</v>
      </c>
      <c r="E44" s="32">
        <f t="shared" si="6"/>
        <v>19.691800000000001</v>
      </c>
      <c r="F44" s="32">
        <f t="shared" si="6"/>
        <v>80.962400000000002</v>
      </c>
      <c r="G44" s="32">
        <f t="shared" si="6"/>
        <v>566.78300000000002</v>
      </c>
      <c r="H44" s="32">
        <f t="shared" si="6"/>
        <v>0.26494999999999996</v>
      </c>
      <c r="I44" s="32">
        <f t="shared" si="6"/>
        <v>30.106999999999999</v>
      </c>
      <c r="J44" s="32">
        <f t="shared" si="6"/>
        <v>111.51600000000001</v>
      </c>
      <c r="K44" s="32">
        <f t="shared" si="6"/>
        <v>2.0741999999999998</v>
      </c>
      <c r="L44" s="32">
        <f t="shared" si="6"/>
        <v>194.2022</v>
      </c>
      <c r="M44" s="32">
        <f t="shared" si="6"/>
        <v>328.06399999999996</v>
      </c>
      <c r="N44" s="32">
        <f t="shared" si="6"/>
        <v>73.69380000000001</v>
      </c>
      <c r="O44" s="32">
        <f t="shared" si="6"/>
        <v>4.297600000000001</v>
      </c>
    </row>
    <row r="46" spans="1:15" x14ac:dyDescent="0.25">
      <c r="A46" s="5"/>
      <c r="B46" s="5"/>
      <c r="E46" s="6" t="s">
        <v>105</v>
      </c>
      <c r="F46" s="6"/>
      <c r="G46" s="6" t="s">
        <v>106</v>
      </c>
    </row>
    <row r="47" spans="1:15" x14ac:dyDescent="0.25">
      <c r="A47" s="50"/>
      <c r="B47" s="51"/>
      <c r="C47" s="51"/>
      <c r="D47" s="51"/>
      <c r="E47" s="51"/>
      <c r="F47" s="5"/>
      <c r="G47" s="5"/>
    </row>
    <row r="48" spans="1:15" ht="5.45" customHeight="1" x14ac:dyDescent="0.25">
      <c r="F48" s="5"/>
      <c r="G48" s="5"/>
    </row>
    <row r="49" spans="1:7" x14ac:dyDescent="0.25">
      <c r="A49" s="52" t="s">
        <v>99</v>
      </c>
      <c r="B49" s="53"/>
      <c r="C49" s="7"/>
      <c r="D49" s="56" t="s">
        <v>100</v>
      </c>
      <c r="E49" s="58" t="s">
        <v>101</v>
      </c>
      <c r="F49" s="56" t="s">
        <v>102</v>
      </c>
      <c r="G49" s="58"/>
    </row>
    <row r="50" spans="1:7" ht="21.6" customHeight="1" x14ac:dyDescent="0.25">
      <c r="A50" s="54"/>
      <c r="B50" s="55"/>
      <c r="C50" s="8"/>
      <c r="D50" s="57"/>
      <c r="E50" s="59"/>
      <c r="F50" s="57"/>
      <c r="G50" s="63"/>
    </row>
    <row r="51" spans="1:7" x14ac:dyDescent="0.25">
      <c r="A51" s="9">
        <v>1</v>
      </c>
      <c r="B51" s="10"/>
      <c r="C51" s="11"/>
      <c r="D51" s="12">
        <v>587.14</v>
      </c>
      <c r="E51" s="12">
        <f t="shared" ref="E51:E56" si="7">D51/2350%</f>
        <v>24.984680851063828</v>
      </c>
      <c r="F51" s="64" t="s">
        <v>103</v>
      </c>
      <c r="G51" s="12"/>
    </row>
    <row r="52" spans="1:7" x14ac:dyDescent="0.25">
      <c r="A52" s="9">
        <v>2</v>
      </c>
      <c r="B52" s="10"/>
      <c r="C52" s="10"/>
      <c r="D52" s="12">
        <v>588.07000000000005</v>
      </c>
      <c r="E52" s="12">
        <f t="shared" si="7"/>
        <v>25.024255319148939</v>
      </c>
      <c r="F52" s="65"/>
      <c r="G52" s="12"/>
    </row>
    <row r="53" spans="1:7" x14ac:dyDescent="0.25">
      <c r="A53" s="9">
        <v>3</v>
      </c>
      <c r="B53" s="10"/>
      <c r="C53" s="13"/>
      <c r="D53" s="12">
        <v>522.27</v>
      </c>
      <c r="E53" s="12">
        <f t="shared" si="7"/>
        <v>22.224255319148934</v>
      </c>
      <c r="F53" s="65"/>
      <c r="G53" s="12"/>
    </row>
    <row r="54" spans="1:7" x14ac:dyDescent="0.25">
      <c r="A54" s="9">
        <v>4</v>
      </c>
      <c r="B54" s="9"/>
      <c r="C54" s="13"/>
      <c r="D54" s="12">
        <v>570.05999999999995</v>
      </c>
      <c r="E54" s="12">
        <f t="shared" si="7"/>
        <v>24.257872340425529</v>
      </c>
      <c r="F54" s="65"/>
      <c r="G54" s="12"/>
    </row>
    <row r="55" spans="1:7" x14ac:dyDescent="0.25">
      <c r="A55" s="9">
        <v>5</v>
      </c>
      <c r="B55" s="10"/>
      <c r="C55" s="10"/>
      <c r="D55" s="12">
        <v>565.88</v>
      </c>
      <c r="E55" s="12">
        <f t="shared" si="7"/>
        <v>24.08</v>
      </c>
      <c r="F55" s="66"/>
      <c r="G55" s="12"/>
    </row>
    <row r="56" spans="1:7" x14ac:dyDescent="0.25">
      <c r="A56" s="48" t="s">
        <v>104</v>
      </c>
      <c r="B56" s="49"/>
      <c r="C56" s="14"/>
      <c r="D56" s="15">
        <f>(D51+D52+D53+D54+D55)/5</f>
        <v>566.68399999999997</v>
      </c>
      <c r="E56" s="15">
        <f t="shared" si="7"/>
        <v>24.114212765957447</v>
      </c>
      <c r="F56" s="16">
        <v>0.25</v>
      </c>
      <c r="G56" s="15"/>
    </row>
  </sheetData>
  <mergeCells count="27">
    <mergeCell ref="A1:O1"/>
    <mergeCell ref="H3:K3"/>
    <mergeCell ref="L3:O3"/>
    <mergeCell ref="D4:D5"/>
    <mergeCell ref="L4:L5"/>
    <mergeCell ref="M4:M5"/>
    <mergeCell ref="N4:N5"/>
    <mergeCell ref="O4:O5"/>
    <mergeCell ref="H4:H5"/>
    <mergeCell ref="I4:I5"/>
    <mergeCell ref="J4:J5"/>
    <mergeCell ref="K4:K5"/>
    <mergeCell ref="A3:A5"/>
    <mergeCell ref="B3:B5"/>
    <mergeCell ref="C3:C5"/>
    <mergeCell ref="D3:F3"/>
    <mergeCell ref="G3:G5"/>
    <mergeCell ref="E4:E5"/>
    <mergeCell ref="F4:F5"/>
    <mergeCell ref="G49:G50"/>
    <mergeCell ref="F51:F55"/>
    <mergeCell ref="F49:F50"/>
    <mergeCell ref="A56:B56"/>
    <mergeCell ref="A47:E47"/>
    <mergeCell ref="A49:B50"/>
    <mergeCell ref="D49:D50"/>
    <mergeCell ref="E49:E50"/>
  </mergeCells>
  <pageMargins left="0.7" right="0.7" top="0.75" bottom="0.75" header="0.3" footer="0.3"/>
  <pageSetup paperSize="9" scale="54" fitToWidth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4"/>
  <sheetViews>
    <sheetView topLeftCell="A34" zoomScaleNormal="100" workbookViewId="0">
      <selection activeCell="G42" sqref="G42"/>
    </sheetView>
  </sheetViews>
  <sheetFormatPr defaultRowHeight="15" x14ac:dyDescent="0.25"/>
  <cols>
    <col min="1" max="1" width="18.140625" customWidth="1"/>
    <col min="2" max="2" width="25.85546875" customWidth="1"/>
    <col min="7" max="7" width="10.85546875" customWidth="1"/>
  </cols>
  <sheetData>
    <row r="1" spans="1:18" x14ac:dyDescent="0.25">
      <c r="A1" s="61" t="s">
        <v>34</v>
      </c>
      <c r="B1" s="61" t="s">
        <v>1</v>
      </c>
      <c r="C1" s="60" t="s">
        <v>2</v>
      </c>
      <c r="D1" s="68" t="s">
        <v>3</v>
      </c>
      <c r="E1" s="69"/>
      <c r="F1" s="70"/>
      <c r="G1" s="60" t="s">
        <v>4</v>
      </c>
      <c r="H1" s="68" t="s">
        <v>5</v>
      </c>
      <c r="I1" s="69"/>
      <c r="J1" s="69"/>
      <c r="K1" s="70"/>
      <c r="L1" s="68" t="s">
        <v>6</v>
      </c>
      <c r="M1" s="69"/>
      <c r="N1" s="69"/>
      <c r="O1" s="70"/>
    </row>
    <row r="2" spans="1:18" x14ac:dyDescent="0.25">
      <c r="A2" s="71"/>
      <c r="B2" s="71"/>
      <c r="C2" s="60"/>
      <c r="D2" s="62" t="s">
        <v>7</v>
      </c>
      <c r="E2" s="62" t="s">
        <v>8</v>
      </c>
      <c r="F2" s="62" t="s">
        <v>9</v>
      </c>
      <c r="G2" s="60"/>
      <c r="H2" s="62" t="s">
        <v>10</v>
      </c>
      <c r="I2" s="62" t="s">
        <v>11</v>
      </c>
      <c r="J2" s="62" t="s">
        <v>12</v>
      </c>
      <c r="K2" s="62" t="s">
        <v>13</v>
      </c>
      <c r="L2" s="62" t="s">
        <v>14</v>
      </c>
      <c r="M2" s="62" t="s">
        <v>15</v>
      </c>
      <c r="N2" s="62" t="s">
        <v>16</v>
      </c>
      <c r="O2" s="62" t="s">
        <v>17</v>
      </c>
    </row>
    <row r="3" spans="1:18" ht="24.6" customHeight="1" x14ac:dyDescent="0.25">
      <c r="A3" s="71"/>
      <c r="B3" s="7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8" x14ac:dyDescent="0.25">
      <c r="A4" s="18" t="s">
        <v>23</v>
      </c>
      <c r="B4" s="20"/>
      <c r="C4" s="20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"/>
      <c r="Q4" s="2"/>
      <c r="R4" s="2"/>
    </row>
    <row r="5" spans="1:18" x14ac:dyDescent="0.25">
      <c r="A5" s="47" t="s">
        <v>113</v>
      </c>
      <c r="B5" s="20"/>
      <c r="C5" s="20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"/>
      <c r="Q5" s="2"/>
      <c r="R5" s="2"/>
    </row>
    <row r="6" spans="1:18" x14ac:dyDescent="0.25">
      <c r="A6" s="21"/>
      <c r="B6" s="21" t="s">
        <v>67</v>
      </c>
      <c r="C6" s="22">
        <v>90</v>
      </c>
      <c r="D6" s="23">
        <v>12.94</v>
      </c>
      <c r="E6" s="23">
        <v>14.2</v>
      </c>
      <c r="F6" s="23">
        <v>22.9</v>
      </c>
      <c r="G6" s="23">
        <v>247.72499999999999</v>
      </c>
      <c r="H6" s="23">
        <v>0.17599999999999999</v>
      </c>
      <c r="I6" s="23">
        <v>0</v>
      </c>
      <c r="J6" s="23">
        <v>20</v>
      </c>
      <c r="K6" s="23">
        <v>0.67500000000000004</v>
      </c>
      <c r="L6" s="23">
        <v>12.93</v>
      </c>
      <c r="M6" s="23">
        <v>147.88</v>
      </c>
      <c r="N6" s="23">
        <v>24.21</v>
      </c>
      <c r="O6" s="23">
        <v>2.2629999999999999</v>
      </c>
      <c r="P6" s="2"/>
      <c r="Q6" s="2"/>
      <c r="R6" s="2"/>
    </row>
    <row r="7" spans="1:18" x14ac:dyDescent="0.25">
      <c r="A7" s="21" t="s">
        <v>81</v>
      </c>
      <c r="B7" s="21" t="s">
        <v>21</v>
      </c>
      <c r="C7" s="22">
        <v>150</v>
      </c>
      <c r="D7" s="23">
        <v>8.49</v>
      </c>
      <c r="E7" s="23">
        <v>6.5609999999999999</v>
      </c>
      <c r="F7" s="23">
        <v>38.335000000000001</v>
      </c>
      <c r="G7" s="23">
        <v>246.01400000000001</v>
      </c>
      <c r="H7" s="23">
        <v>0.28899999999999998</v>
      </c>
      <c r="I7" s="23">
        <v>0</v>
      </c>
      <c r="J7" s="23">
        <v>24</v>
      </c>
      <c r="K7" s="23">
        <v>0.59599999999999997</v>
      </c>
      <c r="L7" s="23">
        <v>15.926</v>
      </c>
      <c r="M7" s="23">
        <v>201.68100000000001</v>
      </c>
      <c r="N7" s="23">
        <v>134.065</v>
      </c>
      <c r="O7" s="23">
        <v>4.51</v>
      </c>
      <c r="P7" s="2"/>
      <c r="Q7" s="2"/>
      <c r="R7" s="2"/>
    </row>
    <row r="8" spans="1:18" x14ac:dyDescent="0.25">
      <c r="A8" s="21" t="s">
        <v>95</v>
      </c>
      <c r="B8" s="24" t="s">
        <v>42</v>
      </c>
      <c r="C8" s="22">
        <v>60</v>
      </c>
      <c r="D8" s="23">
        <v>0.32999999999999996</v>
      </c>
      <c r="E8" s="23">
        <v>0.06</v>
      </c>
      <c r="F8" s="23">
        <v>1.1400000000000001</v>
      </c>
      <c r="G8" s="23">
        <v>7.2</v>
      </c>
      <c r="H8" s="23">
        <v>1.7999999999999999E-2</v>
      </c>
      <c r="I8" s="23">
        <v>7.5</v>
      </c>
      <c r="J8" s="23">
        <v>0</v>
      </c>
      <c r="K8" s="23">
        <v>0.21000000000000002</v>
      </c>
      <c r="L8" s="23">
        <v>4.2</v>
      </c>
      <c r="M8" s="23">
        <v>7.8</v>
      </c>
      <c r="N8" s="23">
        <v>6</v>
      </c>
      <c r="O8" s="23">
        <v>0.26999999999999996</v>
      </c>
      <c r="P8" s="2"/>
      <c r="Q8" s="2"/>
      <c r="R8" s="2"/>
    </row>
    <row r="9" spans="1:18" x14ac:dyDescent="0.25">
      <c r="A9" s="21" t="s">
        <v>82</v>
      </c>
      <c r="B9" s="21" t="s">
        <v>19</v>
      </c>
      <c r="C9" s="22">
        <v>200</v>
      </c>
      <c r="D9" s="23">
        <v>5.3999999999999999E-2</v>
      </c>
      <c r="E9" s="23">
        <v>6.0000000000000001E-3</v>
      </c>
      <c r="F9" s="23">
        <v>9.1649999999999991</v>
      </c>
      <c r="G9" s="23">
        <v>37.962000000000003</v>
      </c>
      <c r="H9" s="23">
        <v>3.0000000000000001E-3</v>
      </c>
      <c r="I9" s="23">
        <v>2.5</v>
      </c>
      <c r="J9" s="23"/>
      <c r="K9" s="23">
        <v>1.2E-2</v>
      </c>
      <c r="L9" s="23">
        <v>7.35</v>
      </c>
      <c r="M9" s="23">
        <v>9.56</v>
      </c>
      <c r="N9" s="23">
        <v>5.12</v>
      </c>
      <c r="O9" s="23">
        <v>0.88300000000000001</v>
      </c>
      <c r="P9" s="2"/>
      <c r="Q9" s="2"/>
      <c r="R9" s="2"/>
    </row>
    <row r="10" spans="1:18" x14ac:dyDescent="0.25">
      <c r="A10" s="21" t="s">
        <v>91</v>
      </c>
      <c r="B10" s="21" t="s">
        <v>90</v>
      </c>
      <c r="C10" s="22">
        <v>40</v>
      </c>
      <c r="D10" s="23">
        <v>3.42</v>
      </c>
      <c r="E10" s="23">
        <v>1.2600000000000002</v>
      </c>
      <c r="F10" s="23">
        <v>23.13</v>
      </c>
      <c r="G10" s="23">
        <v>117.54</v>
      </c>
      <c r="H10" s="23">
        <v>6.9750000000000006E-2</v>
      </c>
      <c r="I10" s="23">
        <v>0.9</v>
      </c>
      <c r="J10" s="23">
        <v>0</v>
      </c>
      <c r="K10" s="23">
        <v>0.7</v>
      </c>
      <c r="L10" s="23">
        <v>20.3</v>
      </c>
      <c r="M10" s="23">
        <v>29.25</v>
      </c>
      <c r="N10" s="23">
        <v>5.3999999999999995</v>
      </c>
      <c r="O10" s="23">
        <v>0.54</v>
      </c>
      <c r="P10" s="2"/>
      <c r="Q10" s="2"/>
      <c r="R10" s="2"/>
    </row>
    <row r="11" spans="1:18" ht="16.149999999999999" customHeight="1" x14ac:dyDescent="0.25">
      <c r="A11" s="47" t="s">
        <v>114</v>
      </c>
      <c r="B11" s="20"/>
      <c r="C11" s="25">
        <f>SUM(C6:C10)</f>
        <v>540</v>
      </c>
      <c r="D11" s="26">
        <f>SUM(D6:D10)</f>
        <v>25.233999999999995</v>
      </c>
      <c r="E11" s="26">
        <f t="shared" ref="E11:O11" si="0">SUM(E6:E10)</f>
        <v>22.087</v>
      </c>
      <c r="F11" s="26">
        <f t="shared" si="0"/>
        <v>94.669999999999987</v>
      </c>
      <c r="G11" s="26">
        <f t="shared" si="0"/>
        <v>656.44100000000003</v>
      </c>
      <c r="H11" s="26">
        <f t="shared" si="0"/>
        <v>0.55574999999999997</v>
      </c>
      <c r="I11" s="26">
        <f t="shared" si="0"/>
        <v>10.9</v>
      </c>
      <c r="J11" s="26">
        <f t="shared" si="0"/>
        <v>44</v>
      </c>
      <c r="K11" s="26">
        <f t="shared" si="0"/>
        <v>2.1929999999999996</v>
      </c>
      <c r="L11" s="26">
        <f t="shared" si="0"/>
        <v>60.706000000000003</v>
      </c>
      <c r="M11" s="26">
        <f t="shared" si="0"/>
        <v>396.17100000000005</v>
      </c>
      <c r="N11" s="26">
        <f t="shared" si="0"/>
        <v>174.79500000000002</v>
      </c>
      <c r="O11" s="26">
        <f t="shared" si="0"/>
        <v>8.4659999999999993</v>
      </c>
      <c r="P11" s="4">
        <f>D11*4*100/G11</f>
        <v>15.376248588982099</v>
      </c>
      <c r="Q11" s="4">
        <f>E11*9*100/G11</f>
        <v>30.281929373698471</v>
      </c>
      <c r="R11" s="4">
        <f>F11*4*100/G11</f>
        <v>57.686829433262076</v>
      </c>
    </row>
    <row r="12" spans="1:18" x14ac:dyDescent="0.25">
      <c r="A12" s="18" t="s">
        <v>24</v>
      </c>
      <c r="B12" s="20"/>
      <c r="C12" s="2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"/>
      <c r="Q12" s="2"/>
      <c r="R12" s="2"/>
    </row>
    <row r="13" spans="1:18" x14ac:dyDescent="0.25">
      <c r="A13" s="47" t="s">
        <v>113</v>
      </c>
      <c r="B13" s="20"/>
      <c r="C13" s="2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"/>
      <c r="Q13" s="2"/>
      <c r="R13" s="2"/>
    </row>
    <row r="14" spans="1:18" x14ac:dyDescent="0.25">
      <c r="A14" s="24" t="s">
        <v>72</v>
      </c>
      <c r="B14" s="21" t="s">
        <v>111</v>
      </c>
      <c r="C14" s="22">
        <v>250</v>
      </c>
      <c r="D14" s="23">
        <v>17.68</v>
      </c>
      <c r="E14" s="23">
        <v>20.83</v>
      </c>
      <c r="F14" s="23">
        <v>59.16</v>
      </c>
      <c r="G14" s="23">
        <v>442.03</v>
      </c>
      <c r="H14" s="23">
        <v>0.16</v>
      </c>
      <c r="I14" s="23">
        <v>0.93</v>
      </c>
      <c r="J14" s="23">
        <v>55.5</v>
      </c>
      <c r="K14" s="23">
        <v>0.2</v>
      </c>
      <c r="L14" s="23">
        <v>197.78</v>
      </c>
      <c r="M14" s="23">
        <v>241.01</v>
      </c>
      <c r="N14" s="23">
        <v>56.05</v>
      </c>
      <c r="O14" s="23">
        <v>1.2</v>
      </c>
      <c r="P14" s="2"/>
      <c r="Q14" s="2"/>
      <c r="R14" s="2"/>
    </row>
    <row r="15" spans="1:18" x14ac:dyDescent="0.25">
      <c r="A15" s="24" t="s">
        <v>85</v>
      </c>
      <c r="B15" s="24" t="s">
        <v>20</v>
      </c>
      <c r="C15" s="27">
        <v>200</v>
      </c>
      <c r="D15" s="28">
        <v>3.59</v>
      </c>
      <c r="E15" s="28">
        <v>2.85</v>
      </c>
      <c r="F15" s="28">
        <v>12.712</v>
      </c>
      <c r="G15" s="28">
        <v>92.08</v>
      </c>
      <c r="H15" s="28">
        <v>2.1999999999999999E-2</v>
      </c>
      <c r="I15" s="28">
        <v>0.54</v>
      </c>
      <c r="J15" s="28">
        <v>9.1199999999999992</v>
      </c>
      <c r="K15" s="28">
        <v>1.2E-2</v>
      </c>
      <c r="L15" s="28">
        <v>113.12</v>
      </c>
      <c r="M15" s="28">
        <v>107.2</v>
      </c>
      <c r="N15" s="28">
        <v>29.6</v>
      </c>
      <c r="O15" s="28">
        <v>0.99399999999999999</v>
      </c>
      <c r="P15" s="2"/>
      <c r="Q15" s="2"/>
      <c r="R15" s="2"/>
    </row>
    <row r="16" spans="1:18" ht="25.5" x14ac:dyDescent="0.25">
      <c r="A16" s="24" t="s">
        <v>93</v>
      </c>
      <c r="B16" s="21" t="s">
        <v>50</v>
      </c>
      <c r="C16" s="22">
        <v>60</v>
      </c>
      <c r="D16" s="23">
        <v>5.52</v>
      </c>
      <c r="E16" s="23">
        <v>3.26</v>
      </c>
      <c r="F16" s="23">
        <v>18.13</v>
      </c>
      <c r="G16" s="23">
        <v>118.5</v>
      </c>
      <c r="H16" s="23">
        <v>6.9750000000000006E-2</v>
      </c>
      <c r="I16" s="23">
        <v>0.9</v>
      </c>
      <c r="J16" s="23">
        <v>0</v>
      </c>
      <c r="K16" s="23">
        <v>0.7</v>
      </c>
      <c r="L16" s="23">
        <v>20.3</v>
      </c>
      <c r="M16" s="23">
        <v>29.25</v>
      </c>
      <c r="N16" s="23">
        <v>5.3999999999999995</v>
      </c>
      <c r="O16" s="23">
        <v>0.54</v>
      </c>
      <c r="P16" s="2"/>
      <c r="Q16" s="2"/>
      <c r="R16" s="2"/>
    </row>
    <row r="17" spans="1:18" ht="18.600000000000001" customHeight="1" x14ac:dyDescent="0.25">
      <c r="A17" s="47" t="s">
        <v>114</v>
      </c>
      <c r="B17" s="20"/>
      <c r="C17" s="25">
        <f t="shared" ref="C17:O17" si="1">SUM(C14:C16)</f>
        <v>510</v>
      </c>
      <c r="D17" s="26">
        <f t="shared" si="1"/>
        <v>26.79</v>
      </c>
      <c r="E17" s="26">
        <f t="shared" si="1"/>
        <v>26.939999999999998</v>
      </c>
      <c r="F17" s="26">
        <f t="shared" si="1"/>
        <v>90.001999999999995</v>
      </c>
      <c r="G17" s="26">
        <f t="shared" si="1"/>
        <v>652.61</v>
      </c>
      <c r="H17" s="26">
        <f t="shared" si="1"/>
        <v>0.25175000000000003</v>
      </c>
      <c r="I17" s="26">
        <f t="shared" si="1"/>
        <v>2.37</v>
      </c>
      <c r="J17" s="26">
        <f t="shared" si="1"/>
        <v>64.62</v>
      </c>
      <c r="K17" s="26">
        <f t="shared" si="1"/>
        <v>0.91199999999999992</v>
      </c>
      <c r="L17" s="26">
        <f t="shared" si="1"/>
        <v>331.2</v>
      </c>
      <c r="M17" s="26">
        <f t="shared" si="1"/>
        <v>377.46</v>
      </c>
      <c r="N17" s="26">
        <f t="shared" si="1"/>
        <v>91.050000000000011</v>
      </c>
      <c r="O17" s="26">
        <f t="shared" si="1"/>
        <v>2.734</v>
      </c>
      <c r="P17" s="4">
        <f>D17*4*100/G17</f>
        <v>16.420220345995311</v>
      </c>
      <c r="Q17" s="4">
        <f>E17*9*100/G17</f>
        <v>37.152357456980425</v>
      </c>
      <c r="R17" s="4">
        <f>F17*4*100/G17</f>
        <v>55.164340111245608</v>
      </c>
    </row>
    <row r="18" spans="1:18" x14ac:dyDescent="0.25">
      <c r="A18" s="18" t="s">
        <v>58</v>
      </c>
      <c r="B18" s="20"/>
      <c r="C18" s="2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"/>
      <c r="Q18" s="2"/>
      <c r="R18" s="2"/>
    </row>
    <row r="19" spans="1:18" x14ac:dyDescent="0.25">
      <c r="A19" s="47" t="s">
        <v>113</v>
      </c>
      <c r="B19" s="20"/>
      <c r="C19" s="2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"/>
      <c r="Q19" s="2"/>
      <c r="R19" s="2"/>
    </row>
    <row r="20" spans="1:18" x14ac:dyDescent="0.25">
      <c r="A20" s="21" t="s">
        <v>80</v>
      </c>
      <c r="B20" s="21" t="s">
        <v>40</v>
      </c>
      <c r="C20" s="22">
        <v>90</v>
      </c>
      <c r="D20" s="23">
        <v>15.1</v>
      </c>
      <c r="E20" s="23">
        <v>15.9</v>
      </c>
      <c r="F20" s="23">
        <v>12.88</v>
      </c>
      <c r="G20" s="23">
        <v>220.36</v>
      </c>
      <c r="H20" s="23">
        <v>0.24</v>
      </c>
      <c r="I20" s="23">
        <v>27.027999999999999</v>
      </c>
      <c r="J20" s="23">
        <v>288.3</v>
      </c>
      <c r="K20" s="23">
        <v>0.82</v>
      </c>
      <c r="L20" s="23">
        <v>118.31</v>
      </c>
      <c r="M20" s="23">
        <v>308.61500000000001</v>
      </c>
      <c r="N20" s="23">
        <v>48.37</v>
      </c>
      <c r="O20" s="23">
        <v>3.8</v>
      </c>
      <c r="P20" s="2"/>
      <c r="Q20" s="2"/>
      <c r="R20" s="2"/>
    </row>
    <row r="21" spans="1:18" x14ac:dyDescent="0.25">
      <c r="A21" s="21" t="s">
        <v>81</v>
      </c>
      <c r="B21" s="21" t="s">
        <v>18</v>
      </c>
      <c r="C21" s="22">
        <v>150</v>
      </c>
      <c r="D21" s="23">
        <v>4.09</v>
      </c>
      <c r="E21" s="23">
        <v>3.2879999999999998</v>
      </c>
      <c r="F21" s="23">
        <v>42.969000000000001</v>
      </c>
      <c r="G21" s="23">
        <v>217.82499999999999</v>
      </c>
      <c r="H21" s="23">
        <v>4.7E-2</v>
      </c>
      <c r="I21" s="23">
        <v>0</v>
      </c>
      <c r="J21" s="23">
        <v>14.94</v>
      </c>
      <c r="K21" s="23">
        <v>0.26900000000000002</v>
      </c>
      <c r="L21" s="23">
        <v>6.125</v>
      </c>
      <c r="M21" s="23">
        <v>88.241</v>
      </c>
      <c r="N21" s="23">
        <v>29.035</v>
      </c>
      <c r="O21" s="23">
        <v>0.59199999999999997</v>
      </c>
      <c r="P21" s="2"/>
      <c r="Q21" s="2"/>
      <c r="R21" s="2"/>
    </row>
    <row r="22" spans="1:18" ht="15.6" customHeight="1" x14ac:dyDescent="0.25">
      <c r="A22" s="21" t="s">
        <v>95</v>
      </c>
      <c r="B22" s="21" t="s">
        <v>45</v>
      </c>
      <c r="C22" s="22">
        <v>60</v>
      </c>
      <c r="D22" s="23">
        <v>0.28000000000000003</v>
      </c>
      <c r="E22" s="23">
        <v>0.04</v>
      </c>
      <c r="F22" s="23">
        <v>0.76</v>
      </c>
      <c r="G22" s="23">
        <v>4.4000000000000004</v>
      </c>
      <c r="H22" s="23">
        <v>1.2E-2</v>
      </c>
      <c r="I22" s="23">
        <v>2.8</v>
      </c>
      <c r="J22" s="23">
        <v>0</v>
      </c>
      <c r="K22" s="23">
        <v>0.04</v>
      </c>
      <c r="L22" s="23">
        <v>6.8</v>
      </c>
      <c r="M22" s="23">
        <v>12</v>
      </c>
      <c r="N22" s="23">
        <v>5.6</v>
      </c>
      <c r="O22" s="23">
        <v>0.2</v>
      </c>
      <c r="P22" s="2"/>
      <c r="Q22" s="2"/>
      <c r="R22" s="2"/>
    </row>
    <row r="23" spans="1:18" x14ac:dyDescent="0.25">
      <c r="A23" s="24" t="s">
        <v>74</v>
      </c>
      <c r="B23" s="21" t="s">
        <v>33</v>
      </c>
      <c r="C23" s="22">
        <v>200</v>
      </c>
      <c r="D23" s="23">
        <v>0.17</v>
      </c>
      <c r="E23" s="23">
        <v>7.0000000000000007E-2</v>
      </c>
      <c r="F23" s="23">
        <v>13.393000000000001</v>
      </c>
      <c r="G23" s="23">
        <v>58.09</v>
      </c>
      <c r="H23" s="23">
        <v>4.0000000000000001E-3</v>
      </c>
      <c r="I23" s="23">
        <v>50</v>
      </c>
      <c r="J23" s="23">
        <v>40.85</v>
      </c>
      <c r="K23" s="23">
        <v>0.19</v>
      </c>
      <c r="L23" s="23">
        <v>3</v>
      </c>
      <c r="M23" s="23">
        <v>0.85</v>
      </c>
      <c r="N23" s="23">
        <v>0.85</v>
      </c>
      <c r="O23" s="23">
        <v>0.183</v>
      </c>
      <c r="P23" s="2"/>
      <c r="Q23" s="2"/>
      <c r="R23" s="2"/>
    </row>
    <row r="24" spans="1:18" x14ac:dyDescent="0.25">
      <c r="A24" s="21" t="s">
        <v>91</v>
      </c>
      <c r="B24" s="21" t="s">
        <v>90</v>
      </c>
      <c r="C24" s="22">
        <v>40</v>
      </c>
      <c r="D24" s="23">
        <v>3.42</v>
      </c>
      <c r="E24" s="23">
        <v>1.2600000000000002</v>
      </c>
      <c r="F24" s="23">
        <v>23.13</v>
      </c>
      <c r="G24" s="23">
        <v>117.54</v>
      </c>
      <c r="H24" s="23">
        <v>6.9750000000000006E-2</v>
      </c>
      <c r="I24" s="23">
        <v>0.9</v>
      </c>
      <c r="J24" s="23">
        <v>0</v>
      </c>
      <c r="K24" s="23">
        <v>0.7</v>
      </c>
      <c r="L24" s="23">
        <v>20.3</v>
      </c>
      <c r="M24" s="23">
        <v>29.25</v>
      </c>
      <c r="N24" s="23">
        <v>5.3999999999999995</v>
      </c>
      <c r="O24" s="23">
        <v>0.54</v>
      </c>
      <c r="P24" s="2"/>
      <c r="Q24" s="2"/>
      <c r="R24" s="2"/>
    </row>
    <row r="25" spans="1:18" ht="17.45" customHeight="1" x14ac:dyDescent="0.25">
      <c r="A25" s="47" t="s">
        <v>114</v>
      </c>
      <c r="B25" s="20"/>
      <c r="C25" s="25">
        <f t="shared" ref="C25:O25" si="2">SUM(C20:C24)</f>
        <v>540</v>
      </c>
      <c r="D25" s="33">
        <f t="shared" si="2"/>
        <v>23.060000000000002</v>
      </c>
      <c r="E25" s="33">
        <f t="shared" si="2"/>
        <v>20.558</v>
      </c>
      <c r="F25" s="33">
        <f t="shared" si="2"/>
        <v>93.132000000000005</v>
      </c>
      <c r="G25" s="34">
        <f t="shared" si="2"/>
        <v>618.21499999999992</v>
      </c>
      <c r="H25" s="33">
        <f t="shared" si="2"/>
        <v>0.37275000000000003</v>
      </c>
      <c r="I25" s="33">
        <f t="shared" si="2"/>
        <v>80.728000000000009</v>
      </c>
      <c r="J25" s="33">
        <f t="shared" si="2"/>
        <v>344.09000000000003</v>
      </c>
      <c r="K25" s="33">
        <f t="shared" si="2"/>
        <v>2.0190000000000001</v>
      </c>
      <c r="L25" s="33">
        <f t="shared" si="2"/>
        <v>154.53500000000003</v>
      </c>
      <c r="M25" s="33">
        <f t="shared" si="2"/>
        <v>438.95600000000002</v>
      </c>
      <c r="N25" s="33">
        <f t="shared" si="2"/>
        <v>89.254999999999995</v>
      </c>
      <c r="O25" s="33">
        <f t="shared" si="2"/>
        <v>5.3149999999999995</v>
      </c>
      <c r="P25" s="4">
        <f>D25*4*100/G25</f>
        <v>14.920375597486313</v>
      </c>
      <c r="Q25" s="4">
        <f>E25*9*100/G25</f>
        <v>29.928422959649964</v>
      </c>
      <c r="R25" s="4">
        <f>F25*4*100/G25</f>
        <v>60.258647881400499</v>
      </c>
    </row>
    <row r="26" spans="1:18" x14ac:dyDescent="0.25">
      <c r="A26" s="18" t="s">
        <v>25</v>
      </c>
      <c r="B26" s="20"/>
      <c r="C26" s="25"/>
      <c r="D26" s="33"/>
      <c r="E26" s="33"/>
      <c r="F26" s="33"/>
      <c r="G26" s="34"/>
      <c r="H26" s="33"/>
      <c r="I26" s="33"/>
      <c r="J26" s="33"/>
      <c r="K26" s="33"/>
      <c r="L26" s="33"/>
      <c r="M26" s="33"/>
      <c r="N26" s="33"/>
      <c r="O26" s="33"/>
      <c r="P26" s="4"/>
      <c r="Q26" s="4"/>
      <c r="R26" s="4"/>
    </row>
    <row r="27" spans="1:18" x14ac:dyDescent="0.25">
      <c r="A27" s="47" t="s">
        <v>113</v>
      </c>
      <c r="B27" s="20"/>
      <c r="C27" s="25"/>
      <c r="D27" s="33"/>
      <c r="E27" s="33"/>
      <c r="F27" s="33"/>
      <c r="G27" s="34"/>
      <c r="H27" s="33"/>
      <c r="I27" s="33"/>
      <c r="J27" s="33"/>
      <c r="K27" s="33"/>
      <c r="L27" s="33"/>
      <c r="M27" s="33"/>
      <c r="N27" s="33"/>
      <c r="O27" s="33"/>
      <c r="P27" s="4"/>
      <c r="Q27" s="4"/>
      <c r="R27" s="4"/>
    </row>
    <row r="28" spans="1:18" x14ac:dyDescent="0.25">
      <c r="A28" s="21"/>
      <c r="B28" s="21" t="s">
        <v>112</v>
      </c>
      <c r="C28" s="22">
        <v>160</v>
      </c>
      <c r="D28" s="23">
        <v>20.6</v>
      </c>
      <c r="E28" s="23">
        <v>31.66</v>
      </c>
      <c r="F28" s="23">
        <v>43.55</v>
      </c>
      <c r="G28" s="23">
        <v>396.57</v>
      </c>
      <c r="H28" s="23">
        <v>9.4222339999999988E-2</v>
      </c>
      <c r="I28" s="23">
        <v>2.0099999999999998</v>
      </c>
      <c r="J28" s="23">
        <v>93.45</v>
      </c>
      <c r="K28" s="23">
        <v>0.54</v>
      </c>
      <c r="L28" s="23">
        <v>204.92</v>
      </c>
      <c r="M28" s="23">
        <v>292.62</v>
      </c>
      <c r="N28" s="23">
        <v>37.6</v>
      </c>
      <c r="O28" s="23">
        <v>1.45</v>
      </c>
      <c r="P28" s="2"/>
      <c r="Q28" s="2"/>
      <c r="R28" s="2"/>
    </row>
    <row r="29" spans="1:18" x14ac:dyDescent="0.25">
      <c r="A29" s="24" t="s">
        <v>74</v>
      </c>
      <c r="B29" s="21" t="s">
        <v>33</v>
      </c>
      <c r="C29" s="22">
        <v>200</v>
      </c>
      <c r="D29" s="23">
        <v>0.17</v>
      </c>
      <c r="E29" s="23">
        <v>7.0000000000000007E-2</v>
      </c>
      <c r="F29" s="23">
        <v>13.393000000000001</v>
      </c>
      <c r="G29" s="23">
        <v>58.09</v>
      </c>
      <c r="H29" s="23">
        <v>4.0000000000000001E-3</v>
      </c>
      <c r="I29" s="23">
        <v>50</v>
      </c>
      <c r="J29" s="23">
        <v>40.85</v>
      </c>
      <c r="K29" s="23">
        <v>0.19</v>
      </c>
      <c r="L29" s="23">
        <v>3</v>
      </c>
      <c r="M29" s="23">
        <v>0.85</v>
      </c>
      <c r="N29" s="23">
        <v>0.85</v>
      </c>
      <c r="O29" s="23">
        <v>0.183</v>
      </c>
      <c r="P29" s="2"/>
      <c r="Q29" s="2"/>
      <c r="R29" s="2"/>
    </row>
    <row r="30" spans="1:18" x14ac:dyDescent="0.25">
      <c r="A30" s="21" t="s">
        <v>91</v>
      </c>
      <c r="B30" s="21" t="s">
        <v>90</v>
      </c>
      <c r="C30" s="22">
        <v>40</v>
      </c>
      <c r="D30" s="23">
        <v>3.42</v>
      </c>
      <c r="E30" s="23">
        <v>1.2600000000000002</v>
      </c>
      <c r="F30" s="23">
        <v>23.13</v>
      </c>
      <c r="G30" s="23">
        <v>117.54</v>
      </c>
      <c r="H30" s="23">
        <v>6.9750000000000006E-2</v>
      </c>
      <c r="I30" s="23">
        <v>0.9</v>
      </c>
      <c r="J30" s="23">
        <v>0</v>
      </c>
      <c r="K30" s="23">
        <v>0.7</v>
      </c>
      <c r="L30" s="23">
        <v>20.3</v>
      </c>
      <c r="M30" s="23">
        <v>29.25</v>
      </c>
      <c r="N30" s="23">
        <v>5.3999999999999995</v>
      </c>
      <c r="O30" s="23">
        <v>0.54</v>
      </c>
      <c r="P30" s="2"/>
      <c r="Q30" s="2"/>
      <c r="R30" s="2"/>
    </row>
    <row r="31" spans="1:18" x14ac:dyDescent="0.25">
      <c r="A31" s="35"/>
      <c r="B31" s="21" t="s">
        <v>36</v>
      </c>
      <c r="C31" s="22">
        <v>100</v>
      </c>
      <c r="D31" s="23">
        <v>0.60000000000000009</v>
      </c>
      <c r="E31" s="23">
        <v>0.60000000000000009</v>
      </c>
      <c r="F31" s="23">
        <v>14.700000000000001</v>
      </c>
      <c r="G31" s="23">
        <v>70.5</v>
      </c>
      <c r="H31" s="23">
        <v>4.4999999999999998E-2</v>
      </c>
      <c r="I31" s="23">
        <v>15</v>
      </c>
      <c r="J31" s="23">
        <v>0</v>
      </c>
      <c r="K31" s="23">
        <v>0.30000000000000004</v>
      </c>
      <c r="L31" s="23">
        <v>24</v>
      </c>
      <c r="M31" s="23">
        <v>16.5</v>
      </c>
      <c r="N31" s="23">
        <v>13.5</v>
      </c>
      <c r="O31" s="23">
        <v>3.3000000000000003</v>
      </c>
      <c r="P31" s="2"/>
      <c r="Q31" s="2"/>
      <c r="R31" s="2"/>
    </row>
    <row r="32" spans="1:18" ht="17.45" customHeight="1" x14ac:dyDescent="0.25">
      <c r="A32" s="47" t="s">
        <v>114</v>
      </c>
      <c r="B32" s="20"/>
      <c r="C32" s="25">
        <f>SUM(C28:C31)</f>
        <v>500</v>
      </c>
      <c r="D32" s="26">
        <f>SUM(D28:D31)</f>
        <v>24.790000000000006</v>
      </c>
      <c r="E32" s="26">
        <f t="shared" ref="E32:O32" si="3">SUM(E28:E31)</f>
        <v>33.590000000000003</v>
      </c>
      <c r="F32" s="26">
        <f t="shared" si="3"/>
        <v>94.772999999999996</v>
      </c>
      <c r="G32" s="26">
        <f t="shared" si="3"/>
        <v>642.69999999999993</v>
      </c>
      <c r="H32" s="26">
        <f t="shared" si="3"/>
        <v>0.21297233999999998</v>
      </c>
      <c r="I32" s="26">
        <f t="shared" si="3"/>
        <v>67.91</v>
      </c>
      <c r="J32" s="26">
        <f t="shared" si="3"/>
        <v>134.30000000000001</v>
      </c>
      <c r="K32" s="26">
        <f t="shared" si="3"/>
        <v>1.73</v>
      </c>
      <c r="L32" s="26">
        <f t="shared" si="3"/>
        <v>252.22</v>
      </c>
      <c r="M32" s="26">
        <f t="shared" si="3"/>
        <v>339.22</v>
      </c>
      <c r="N32" s="26">
        <f t="shared" si="3"/>
        <v>57.35</v>
      </c>
      <c r="O32" s="26">
        <f t="shared" si="3"/>
        <v>5.4730000000000008</v>
      </c>
      <c r="P32" s="4">
        <f>D32*4*100/G32</f>
        <v>15.42866033919403</v>
      </c>
      <c r="Q32" s="4">
        <f>E32*9*100/G32</f>
        <v>47.03749805508015</v>
      </c>
      <c r="R32" s="4">
        <f>F32*4*100/G32</f>
        <v>58.984285047456048</v>
      </c>
    </row>
    <row r="33" spans="1:18" x14ac:dyDescent="0.25">
      <c r="A33" s="18" t="s">
        <v>59</v>
      </c>
      <c r="B33" s="20"/>
      <c r="C33" s="27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"/>
      <c r="Q33" s="2"/>
      <c r="R33" s="2"/>
    </row>
    <row r="34" spans="1:18" x14ac:dyDescent="0.25">
      <c r="A34" s="47" t="s">
        <v>113</v>
      </c>
      <c r="B34" s="19"/>
      <c r="C34" s="2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"/>
      <c r="Q34" s="2"/>
      <c r="R34" s="2"/>
    </row>
    <row r="35" spans="1:18" x14ac:dyDescent="0.25">
      <c r="A35" s="21" t="s">
        <v>88</v>
      </c>
      <c r="B35" s="21" t="s">
        <v>68</v>
      </c>
      <c r="C35" s="22">
        <v>90</v>
      </c>
      <c r="D35" s="23">
        <v>8.81</v>
      </c>
      <c r="E35" s="23">
        <v>9.4499999999999993</v>
      </c>
      <c r="F35" s="23">
        <v>10.19</v>
      </c>
      <c r="G35" s="23">
        <v>146.95400000000001</v>
      </c>
      <c r="H35" s="23">
        <v>0.08</v>
      </c>
      <c r="I35" s="23">
        <v>9.4489999999999998</v>
      </c>
      <c r="J35" s="23">
        <v>26.81</v>
      </c>
      <c r="K35" s="23">
        <v>1.43</v>
      </c>
      <c r="L35" s="23">
        <v>23.475000000000001</v>
      </c>
      <c r="M35" s="23">
        <v>139.316</v>
      </c>
      <c r="N35" s="23">
        <v>19.529</v>
      </c>
      <c r="O35" s="23">
        <v>0.82299999999999995</v>
      </c>
      <c r="P35" s="2"/>
      <c r="Q35" s="2"/>
      <c r="R35" s="2"/>
    </row>
    <row r="36" spans="1:18" x14ac:dyDescent="0.25">
      <c r="A36" s="21" t="s">
        <v>76</v>
      </c>
      <c r="B36" s="21" t="s">
        <v>22</v>
      </c>
      <c r="C36" s="22">
        <v>150</v>
      </c>
      <c r="D36" s="23">
        <v>3.9347999999999996</v>
      </c>
      <c r="E36" s="23">
        <v>4.7892000000000001</v>
      </c>
      <c r="F36" s="23">
        <v>26.619599999999998</v>
      </c>
      <c r="G36" s="23">
        <v>165.82320000000001</v>
      </c>
      <c r="H36" s="23">
        <v>0.192</v>
      </c>
      <c r="I36" s="23">
        <v>3.13</v>
      </c>
      <c r="J36" s="23">
        <v>21.96</v>
      </c>
      <c r="K36" s="23">
        <v>0.20280000000000001</v>
      </c>
      <c r="L36" s="23">
        <v>54.167999999999999</v>
      </c>
      <c r="M36" s="23">
        <v>116.964</v>
      </c>
      <c r="N36" s="23">
        <v>39.731999999999999</v>
      </c>
      <c r="O36" s="23">
        <v>1.4652000000000001</v>
      </c>
      <c r="P36" s="2"/>
      <c r="Q36" s="2"/>
      <c r="R36" s="2"/>
    </row>
    <row r="37" spans="1:18" x14ac:dyDescent="0.25">
      <c r="A37" s="21" t="s">
        <v>95</v>
      </c>
      <c r="B37" s="24" t="s">
        <v>42</v>
      </c>
      <c r="C37" s="22">
        <v>60</v>
      </c>
      <c r="D37" s="23">
        <v>0.32999999999999996</v>
      </c>
      <c r="E37" s="23">
        <v>0.06</v>
      </c>
      <c r="F37" s="23">
        <v>1.1400000000000001</v>
      </c>
      <c r="G37" s="23">
        <v>7.2</v>
      </c>
      <c r="H37" s="23">
        <v>1.7999999999999999E-2</v>
      </c>
      <c r="I37" s="23">
        <v>7.5</v>
      </c>
      <c r="J37" s="23">
        <v>0</v>
      </c>
      <c r="K37" s="23">
        <v>0.21000000000000002</v>
      </c>
      <c r="L37" s="23">
        <v>4.2</v>
      </c>
      <c r="M37" s="23">
        <v>7.8</v>
      </c>
      <c r="N37" s="23">
        <v>6</v>
      </c>
      <c r="O37" s="23">
        <v>0.26999999999999996</v>
      </c>
      <c r="P37" s="2"/>
      <c r="Q37" s="2"/>
      <c r="R37" s="2"/>
    </row>
    <row r="38" spans="1:18" x14ac:dyDescent="0.25">
      <c r="A38" s="21" t="s">
        <v>96</v>
      </c>
      <c r="B38" s="24" t="s">
        <v>75</v>
      </c>
      <c r="C38" s="27">
        <v>200</v>
      </c>
      <c r="D38" s="28">
        <v>4.01</v>
      </c>
      <c r="E38" s="28">
        <v>2.95</v>
      </c>
      <c r="F38" s="28">
        <v>12.01</v>
      </c>
      <c r="G38" s="28">
        <v>84.93</v>
      </c>
      <c r="H38" s="28">
        <v>2.1999999999999999E-2</v>
      </c>
      <c r="I38" s="28">
        <v>0.54</v>
      </c>
      <c r="J38" s="28">
        <v>9.1199999999999992</v>
      </c>
      <c r="K38" s="28">
        <v>1.2E-2</v>
      </c>
      <c r="L38" s="28">
        <v>113.12</v>
      </c>
      <c r="M38" s="28">
        <v>107.2</v>
      </c>
      <c r="N38" s="28">
        <v>29.6</v>
      </c>
      <c r="O38" s="28">
        <v>0.99399999999999999</v>
      </c>
      <c r="P38" s="2"/>
      <c r="Q38" s="2"/>
      <c r="R38" s="2"/>
    </row>
    <row r="39" spans="1:18" x14ac:dyDescent="0.25">
      <c r="A39" s="21" t="s">
        <v>91</v>
      </c>
      <c r="B39" s="21" t="s">
        <v>90</v>
      </c>
      <c r="C39" s="22">
        <v>40</v>
      </c>
      <c r="D39" s="23">
        <v>3.42</v>
      </c>
      <c r="E39" s="23">
        <v>1.2600000000000002</v>
      </c>
      <c r="F39" s="23">
        <v>23.13</v>
      </c>
      <c r="G39" s="23">
        <v>117.54</v>
      </c>
      <c r="H39" s="23">
        <v>6.9750000000000006E-2</v>
      </c>
      <c r="I39" s="23">
        <v>0.9</v>
      </c>
      <c r="J39" s="23">
        <v>0</v>
      </c>
      <c r="K39" s="23">
        <v>0.7</v>
      </c>
      <c r="L39" s="23">
        <v>20.3</v>
      </c>
      <c r="M39" s="23">
        <v>29.25</v>
      </c>
      <c r="N39" s="23">
        <v>5.3999999999999995</v>
      </c>
      <c r="O39" s="23">
        <v>0.54</v>
      </c>
      <c r="P39" s="2"/>
      <c r="Q39" s="2"/>
      <c r="R39" s="2"/>
    </row>
    <row r="40" spans="1:18" ht="17.45" customHeight="1" x14ac:dyDescent="0.25">
      <c r="A40" s="47" t="s">
        <v>114</v>
      </c>
      <c r="B40" s="20"/>
      <c r="C40" s="25">
        <f>SUM(C35:C39)</f>
        <v>540</v>
      </c>
      <c r="D40" s="26">
        <f>SUM(D35:D39)</f>
        <v>20.504800000000003</v>
      </c>
      <c r="E40" s="26">
        <f t="shared" ref="E40:O40" si="4">SUM(E35:E39)</f>
        <v>18.509200000000003</v>
      </c>
      <c r="F40" s="26">
        <f t="shared" si="4"/>
        <v>73.08959999999999</v>
      </c>
      <c r="G40" s="26">
        <f t="shared" si="4"/>
        <v>522.44719999999995</v>
      </c>
      <c r="H40" s="26">
        <f t="shared" si="4"/>
        <v>0.38175000000000003</v>
      </c>
      <c r="I40" s="26">
        <f t="shared" si="4"/>
        <v>21.518999999999998</v>
      </c>
      <c r="J40" s="26">
        <f t="shared" si="4"/>
        <v>57.889999999999993</v>
      </c>
      <c r="K40" s="26">
        <f t="shared" si="4"/>
        <v>2.5548000000000002</v>
      </c>
      <c r="L40" s="26">
        <f t="shared" si="4"/>
        <v>215.26300000000003</v>
      </c>
      <c r="M40" s="26">
        <f t="shared" si="4"/>
        <v>400.53</v>
      </c>
      <c r="N40" s="26">
        <f t="shared" si="4"/>
        <v>100.261</v>
      </c>
      <c r="O40" s="26">
        <f t="shared" si="4"/>
        <v>4.0922000000000001</v>
      </c>
      <c r="P40" s="4">
        <f>D40*4*100/G40</f>
        <v>15.699040974858326</v>
      </c>
      <c r="Q40" s="4">
        <f>E40*9*100/G40</f>
        <v>31.88509767111395</v>
      </c>
      <c r="R40" s="4">
        <f>F40*4*100/G40</f>
        <v>55.959415611759425</v>
      </c>
    </row>
    <row r="41" spans="1:18" ht="15" customHeight="1" x14ac:dyDescent="0.25">
      <c r="A41" s="30" t="s">
        <v>44</v>
      </c>
      <c r="B41" s="36"/>
      <c r="C41" s="25">
        <f t="shared" ref="C41:O41" si="5">C11+C17+C25+C32+C40</f>
        <v>2630</v>
      </c>
      <c r="D41" s="33">
        <f t="shared" si="5"/>
        <v>120.37880000000001</v>
      </c>
      <c r="E41" s="33">
        <f t="shared" si="5"/>
        <v>121.68420000000002</v>
      </c>
      <c r="F41" s="33">
        <f t="shared" si="5"/>
        <v>445.66660000000002</v>
      </c>
      <c r="G41" s="33">
        <f t="shared" si="5"/>
        <v>3092.4132</v>
      </c>
      <c r="H41" s="33">
        <f t="shared" si="5"/>
        <v>1.7749723399999999</v>
      </c>
      <c r="I41" s="33">
        <f t="shared" si="5"/>
        <v>183.42700000000002</v>
      </c>
      <c r="J41" s="33">
        <f t="shared" si="5"/>
        <v>644.9</v>
      </c>
      <c r="K41" s="33">
        <f t="shared" si="5"/>
        <v>9.4087999999999994</v>
      </c>
      <c r="L41" s="33">
        <f t="shared" si="5"/>
        <v>1013.9240000000001</v>
      </c>
      <c r="M41" s="33">
        <f t="shared" si="5"/>
        <v>1952.337</v>
      </c>
      <c r="N41" s="33">
        <f t="shared" si="5"/>
        <v>512.71100000000001</v>
      </c>
      <c r="O41" s="33">
        <f t="shared" si="5"/>
        <v>26.080199999999998</v>
      </c>
    </row>
    <row r="42" spans="1:18" ht="27" x14ac:dyDescent="0.25">
      <c r="A42" s="30" t="s">
        <v>43</v>
      </c>
      <c r="B42" s="36"/>
      <c r="C42" s="25">
        <f>(C11+C17+C25+C32+C40)/5</f>
        <v>526</v>
      </c>
      <c r="D42" s="32">
        <f t="shared" ref="D42:O42" si="6">(D10+D17+D25+D34+D41)/5</f>
        <v>34.729760000000006</v>
      </c>
      <c r="E42" s="32">
        <f t="shared" si="6"/>
        <v>34.088440000000006</v>
      </c>
      <c r="F42" s="32">
        <f t="shared" si="6"/>
        <v>130.38612000000001</v>
      </c>
      <c r="G42" s="32">
        <f t="shared" si="6"/>
        <v>896.15563999999995</v>
      </c>
      <c r="H42" s="32">
        <f t="shared" si="6"/>
        <v>0.49384446799999998</v>
      </c>
      <c r="I42" s="32">
        <f t="shared" si="6"/>
        <v>53.484999999999999</v>
      </c>
      <c r="J42" s="32">
        <f t="shared" si="6"/>
        <v>210.72200000000004</v>
      </c>
      <c r="K42" s="32">
        <f t="shared" si="6"/>
        <v>2.6079599999999998</v>
      </c>
      <c r="L42" s="32">
        <f t="shared" si="6"/>
        <v>303.99180000000001</v>
      </c>
      <c r="M42" s="32">
        <f t="shared" si="6"/>
        <v>559.60059999999999</v>
      </c>
      <c r="N42" s="32">
        <f t="shared" si="6"/>
        <v>139.6832</v>
      </c>
      <c r="O42" s="32">
        <f t="shared" si="6"/>
        <v>6.9338399999999991</v>
      </c>
    </row>
    <row r="44" spans="1:18" x14ac:dyDescent="0.25">
      <c r="A44" s="5"/>
      <c r="B44" s="5"/>
      <c r="E44" s="6" t="s">
        <v>105</v>
      </c>
      <c r="F44" s="6"/>
      <c r="G44" s="6" t="s">
        <v>106</v>
      </c>
    </row>
    <row r="45" spans="1:18" ht="8.4499999999999993" customHeight="1" x14ac:dyDescent="0.25">
      <c r="A45" s="50"/>
      <c r="B45" s="51"/>
      <c r="C45" s="51"/>
      <c r="D45" s="51"/>
      <c r="E45" s="51"/>
      <c r="F45" s="5"/>
      <c r="G45" s="5"/>
    </row>
    <row r="46" spans="1:18" hidden="1" x14ac:dyDescent="0.25">
      <c r="F46" s="5"/>
      <c r="G46" s="5"/>
    </row>
    <row r="47" spans="1:18" x14ac:dyDescent="0.25">
      <c r="A47" s="52" t="s">
        <v>99</v>
      </c>
      <c r="B47" s="53"/>
      <c r="C47" s="7"/>
      <c r="D47" s="56" t="s">
        <v>100</v>
      </c>
      <c r="E47" s="58" t="s">
        <v>101</v>
      </c>
      <c r="F47" s="56" t="s">
        <v>102</v>
      </c>
      <c r="G47" s="58"/>
    </row>
    <row r="48" spans="1:18" ht="37.9" customHeight="1" x14ac:dyDescent="0.25">
      <c r="A48" s="54"/>
      <c r="B48" s="55"/>
      <c r="C48" s="8"/>
      <c r="D48" s="57"/>
      <c r="E48" s="59"/>
      <c r="F48" s="57"/>
      <c r="G48" s="63"/>
    </row>
    <row r="49" spans="1:7" x14ac:dyDescent="0.25">
      <c r="A49" s="9">
        <v>1</v>
      </c>
      <c r="B49" s="10"/>
      <c r="C49" s="11"/>
      <c r="D49" s="12">
        <v>656.44</v>
      </c>
      <c r="E49" s="12">
        <f t="shared" ref="E49:E54" si="7">D49/2350%</f>
        <v>27.933617021276596</v>
      </c>
      <c r="F49" s="64" t="s">
        <v>103</v>
      </c>
      <c r="G49" s="12"/>
    </row>
    <row r="50" spans="1:7" x14ac:dyDescent="0.25">
      <c r="A50" s="9">
        <v>2</v>
      </c>
      <c r="B50" s="10"/>
      <c r="C50" s="10"/>
      <c r="D50" s="12">
        <v>530.79999999999995</v>
      </c>
      <c r="E50" s="12">
        <f t="shared" si="7"/>
        <v>22.587234042553188</v>
      </c>
      <c r="F50" s="65"/>
      <c r="G50" s="12"/>
    </row>
    <row r="51" spans="1:7" x14ac:dyDescent="0.25">
      <c r="A51" s="9">
        <v>3</v>
      </c>
      <c r="B51" s="10"/>
      <c r="C51" s="13"/>
      <c r="D51" s="12">
        <v>618.20000000000005</v>
      </c>
      <c r="E51" s="12">
        <f t="shared" si="7"/>
        <v>26.306382978723406</v>
      </c>
      <c r="F51" s="65"/>
      <c r="G51" s="12"/>
    </row>
    <row r="52" spans="1:7" x14ac:dyDescent="0.25">
      <c r="A52" s="9">
        <v>4</v>
      </c>
      <c r="B52" s="9"/>
      <c r="C52" s="13"/>
      <c r="D52" s="12">
        <v>617.91999999999996</v>
      </c>
      <c r="E52" s="12">
        <f t="shared" si="7"/>
        <v>26.294468085106381</v>
      </c>
      <c r="F52" s="65"/>
      <c r="G52" s="12"/>
    </row>
    <row r="53" spans="1:7" x14ac:dyDescent="0.25">
      <c r="A53" s="9">
        <v>5</v>
      </c>
      <c r="B53" s="10"/>
      <c r="C53" s="10"/>
      <c r="D53" s="12">
        <v>522.42999999999995</v>
      </c>
      <c r="E53" s="12">
        <f t="shared" si="7"/>
        <v>22.231063829787232</v>
      </c>
      <c r="F53" s="66"/>
      <c r="G53" s="12"/>
    </row>
    <row r="54" spans="1:7" x14ac:dyDescent="0.25">
      <c r="A54" s="48" t="s">
        <v>104</v>
      </c>
      <c r="B54" s="49"/>
      <c r="C54" s="14"/>
      <c r="D54" s="15">
        <f>(D49+D50+D51+D52+D53)/5</f>
        <v>589.15800000000002</v>
      </c>
      <c r="E54" s="15">
        <f t="shared" si="7"/>
        <v>25.070553191489363</v>
      </c>
      <c r="F54" s="16">
        <v>0.25</v>
      </c>
      <c r="G54" s="15"/>
    </row>
  </sheetData>
  <mergeCells count="26">
    <mergeCell ref="H1:K1"/>
    <mergeCell ref="L1:O1"/>
    <mergeCell ref="D2:D3"/>
    <mergeCell ref="E2:E3"/>
    <mergeCell ref="F2:F3"/>
    <mergeCell ref="H2:H3"/>
    <mergeCell ref="I2:I3"/>
    <mergeCell ref="J2:J3"/>
    <mergeCell ref="K2:K3"/>
    <mergeCell ref="L2:L3"/>
    <mergeCell ref="M2:M3"/>
    <mergeCell ref="N2:N3"/>
    <mergeCell ref="O2:O3"/>
    <mergeCell ref="A1:A3"/>
    <mergeCell ref="B1:B3"/>
    <mergeCell ref="C1:C3"/>
    <mergeCell ref="D1:F1"/>
    <mergeCell ref="G1:G3"/>
    <mergeCell ref="G47:G48"/>
    <mergeCell ref="F49:F53"/>
    <mergeCell ref="A54:B54"/>
    <mergeCell ref="A45:E45"/>
    <mergeCell ref="A47:B48"/>
    <mergeCell ref="D47:D48"/>
    <mergeCell ref="E47:E48"/>
    <mergeCell ref="F47:F48"/>
  </mergeCells>
  <pageMargins left="0.7" right="0.7" top="0.75" bottom="0.75" header="0.3" footer="0.3"/>
  <pageSetup paperSize="9" scale="58" fitToWidth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54"/>
  <sheetViews>
    <sheetView zoomScaleNormal="100" workbookViewId="0">
      <selection activeCell="G11" sqref="G11"/>
    </sheetView>
  </sheetViews>
  <sheetFormatPr defaultRowHeight="15" x14ac:dyDescent="0.25"/>
  <cols>
    <col min="1" max="1" width="16.28515625" customWidth="1"/>
    <col min="2" max="2" width="22.7109375" customWidth="1"/>
    <col min="7" max="7" width="12" customWidth="1"/>
  </cols>
  <sheetData>
    <row r="1" spans="1:18" x14ac:dyDescent="0.25">
      <c r="A1" s="61" t="s">
        <v>34</v>
      </c>
      <c r="B1" s="61" t="s">
        <v>1</v>
      </c>
      <c r="C1" s="60" t="s">
        <v>2</v>
      </c>
      <c r="D1" s="68" t="s">
        <v>3</v>
      </c>
      <c r="E1" s="69"/>
      <c r="F1" s="70"/>
      <c r="G1" s="60" t="s">
        <v>4</v>
      </c>
      <c r="H1" s="68" t="s">
        <v>5</v>
      </c>
      <c r="I1" s="69"/>
      <c r="J1" s="69"/>
      <c r="K1" s="70"/>
      <c r="L1" s="68" t="s">
        <v>6</v>
      </c>
      <c r="M1" s="69"/>
      <c r="N1" s="69"/>
      <c r="O1" s="70"/>
    </row>
    <row r="2" spans="1:18" x14ac:dyDescent="0.25">
      <c r="A2" s="71"/>
      <c r="B2" s="71"/>
      <c r="C2" s="60"/>
      <c r="D2" s="62" t="s">
        <v>7</v>
      </c>
      <c r="E2" s="62" t="s">
        <v>8</v>
      </c>
      <c r="F2" s="62" t="s">
        <v>9</v>
      </c>
      <c r="G2" s="60"/>
      <c r="H2" s="62" t="s">
        <v>10</v>
      </c>
      <c r="I2" s="62" t="s">
        <v>11</v>
      </c>
      <c r="J2" s="62" t="s">
        <v>12</v>
      </c>
      <c r="K2" s="62" t="s">
        <v>13</v>
      </c>
      <c r="L2" s="62" t="s">
        <v>14</v>
      </c>
      <c r="M2" s="62" t="s">
        <v>15</v>
      </c>
      <c r="N2" s="62" t="s">
        <v>16</v>
      </c>
      <c r="O2" s="62" t="s">
        <v>17</v>
      </c>
    </row>
    <row r="3" spans="1:18" ht="22.9" customHeight="1" x14ac:dyDescent="0.25">
      <c r="A3" s="71"/>
      <c r="B3" s="7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8" x14ac:dyDescent="0.25">
      <c r="A4" s="18" t="s">
        <v>57</v>
      </c>
      <c r="B4" s="20"/>
      <c r="C4" s="20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"/>
      <c r="Q4" s="2"/>
      <c r="R4" s="2"/>
    </row>
    <row r="5" spans="1:18" x14ac:dyDescent="0.25">
      <c r="A5" s="47" t="s">
        <v>113</v>
      </c>
      <c r="B5" s="20"/>
      <c r="C5" s="20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"/>
      <c r="Q5" s="2"/>
      <c r="R5" s="2"/>
    </row>
    <row r="6" spans="1:18" x14ac:dyDescent="0.25">
      <c r="A6" s="24" t="s">
        <v>97</v>
      </c>
      <c r="B6" s="24" t="s">
        <v>38</v>
      </c>
      <c r="C6" s="20">
        <v>150</v>
      </c>
      <c r="D6" s="28">
        <v>12.8</v>
      </c>
      <c r="E6" s="28">
        <v>14.2</v>
      </c>
      <c r="F6" s="28">
        <v>39.44</v>
      </c>
      <c r="G6" s="28">
        <v>310.16000000000003</v>
      </c>
      <c r="H6" s="28">
        <v>7.2999999999999995E-2</v>
      </c>
      <c r="I6" s="28">
        <v>0.59499999999999997</v>
      </c>
      <c r="J6" s="28">
        <v>106.63800000000001</v>
      </c>
      <c r="K6" s="28">
        <v>0.14799999999999999</v>
      </c>
      <c r="L6" s="28">
        <v>205.23699999999999</v>
      </c>
      <c r="M6" s="28">
        <v>286.37400000000002</v>
      </c>
      <c r="N6" s="28">
        <v>29.16</v>
      </c>
      <c r="O6" s="28">
        <v>0.82</v>
      </c>
      <c r="P6" s="2"/>
      <c r="Q6" s="2"/>
      <c r="R6" s="2"/>
    </row>
    <row r="7" spans="1:18" x14ac:dyDescent="0.25">
      <c r="A7" s="24" t="s">
        <v>98</v>
      </c>
      <c r="B7" s="24" t="s">
        <v>36</v>
      </c>
      <c r="C7" s="20">
        <v>100</v>
      </c>
      <c r="D7" s="28">
        <v>0.4</v>
      </c>
      <c r="E7" s="28">
        <v>0.4</v>
      </c>
      <c r="F7" s="28">
        <v>9.8000000000000007</v>
      </c>
      <c r="G7" s="28">
        <v>47</v>
      </c>
      <c r="H7" s="28">
        <v>0.03</v>
      </c>
      <c r="I7" s="28">
        <v>10</v>
      </c>
      <c r="J7" s="28">
        <v>0</v>
      </c>
      <c r="K7" s="28">
        <v>0.2</v>
      </c>
      <c r="L7" s="28">
        <v>16</v>
      </c>
      <c r="M7" s="28">
        <v>11</v>
      </c>
      <c r="N7" s="28">
        <v>9</v>
      </c>
      <c r="O7" s="28">
        <v>2.2000000000000002</v>
      </c>
      <c r="P7" s="2"/>
      <c r="Q7" s="2"/>
      <c r="R7" s="2"/>
    </row>
    <row r="8" spans="1:18" x14ac:dyDescent="0.25">
      <c r="A8" s="21" t="s">
        <v>95</v>
      </c>
      <c r="B8" s="21" t="s">
        <v>45</v>
      </c>
      <c r="C8" s="22">
        <v>60</v>
      </c>
      <c r="D8" s="23">
        <v>0.28000000000000003</v>
      </c>
      <c r="E8" s="23">
        <v>0.04</v>
      </c>
      <c r="F8" s="23">
        <v>0.76</v>
      </c>
      <c r="G8" s="23">
        <v>4.4000000000000004</v>
      </c>
      <c r="H8" s="23">
        <v>1.2E-2</v>
      </c>
      <c r="I8" s="23">
        <v>2.8</v>
      </c>
      <c r="J8" s="23">
        <v>0</v>
      </c>
      <c r="K8" s="23">
        <v>0.04</v>
      </c>
      <c r="L8" s="23">
        <v>6.8</v>
      </c>
      <c r="M8" s="23">
        <v>12</v>
      </c>
      <c r="N8" s="23">
        <v>5.6</v>
      </c>
      <c r="O8" s="23">
        <v>0.2</v>
      </c>
      <c r="P8" s="2"/>
      <c r="Q8" s="2"/>
      <c r="R8" s="2"/>
    </row>
    <row r="9" spans="1:18" x14ac:dyDescent="0.25">
      <c r="A9" s="24" t="s">
        <v>84</v>
      </c>
      <c r="B9" s="24" t="s">
        <v>54</v>
      </c>
      <c r="C9" s="27">
        <v>200</v>
      </c>
      <c r="D9" s="28">
        <v>4.01</v>
      </c>
      <c r="E9" s="28">
        <v>2.95</v>
      </c>
      <c r="F9" s="28">
        <v>12.01</v>
      </c>
      <c r="G9" s="28">
        <v>84.93</v>
      </c>
      <c r="H9" s="28">
        <v>2.1999999999999999E-2</v>
      </c>
      <c r="I9" s="28">
        <v>0.54</v>
      </c>
      <c r="J9" s="28">
        <v>9.1199999999999992</v>
      </c>
      <c r="K9" s="28">
        <v>1.2E-2</v>
      </c>
      <c r="L9" s="28">
        <v>113.12</v>
      </c>
      <c r="M9" s="28">
        <v>107.2</v>
      </c>
      <c r="N9" s="28">
        <v>29.6</v>
      </c>
      <c r="O9" s="28">
        <v>0.99399999999999999</v>
      </c>
      <c r="P9" s="2"/>
      <c r="Q9" s="2"/>
      <c r="R9" s="2"/>
    </row>
    <row r="10" spans="1:18" x14ac:dyDescent="0.25">
      <c r="A10" s="21" t="s">
        <v>91</v>
      </c>
      <c r="B10" s="21" t="s">
        <v>90</v>
      </c>
      <c r="C10" s="22">
        <v>40</v>
      </c>
      <c r="D10" s="23">
        <v>3.42</v>
      </c>
      <c r="E10" s="23">
        <v>1.2600000000000002</v>
      </c>
      <c r="F10" s="23">
        <v>23.13</v>
      </c>
      <c r="G10" s="23">
        <v>117.54</v>
      </c>
      <c r="H10" s="23">
        <v>6.9750000000000006E-2</v>
      </c>
      <c r="I10" s="23">
        <v>0.9</v>
      </c>
      <c r="J10" s="23">
        <v>0</v>
      </c>
      <c r="K10" s="23">
        <v>0.7</v>
      </c>
      <c r="L10" s="23">
        <v>20.3</v>
      </c>
      <c r="M10" s="23">
        <v>29.25</v>
      </c>
      <c r="N10" s="23">
        <v>5.3999999999999995</v>
      </c>
      <c r="O10" s="23">
        <v>0.54</v>
      </c>
      <c r="P10" s="2"/>
      <c r="Q10" s="2"/>
      <c r="R10" s="2"/>
    </row>
    <row r="11" spans="1:18" x14ac:dyDescent="0.25">
      <c r="A11" s="47" t="s">
        <v>114</v>
      </c>
      <c r="B11" s="18"/>
      <c r="C11" s="18">
        <f t="shared" ref="C11:O11" si="0">SUM(C6:C10)</f>
        <v>550</v>
      </c>
      <c r="D11" s="26">
        <f t="shared" si="0"/>
        <v>20.910000000000004</v>
      </c>
      <c r="E11" s="26">
        <f t="shared" si="0"/>
        <v>18.850000000000001</v>
      </c>
      <c r="F11" s="26">
        <f t="shared" si="0"/>
        <v>85.139999999999986</v>
      </c>
      <c r="G11" s="26">
        <f t="shared" si="0"/>
        <v>564.03</v>
      </c>
      <c r="H11" s="26">
        <f t="shared" si="0"/>
        <v>0.20674999999999999</v>
      </c>
      <c r="I11" s="26">
        <f t="shared" si="0"/>
        <v>14.834999999999999</v>
      </c>
      <c r="J11" s="26">
        <f t="shared" si="0"/>
        <v>115.75800000000001</v>
      </c>
      <c r="K11" s="26">
        <f t="shared" si="0"/>
        <v>1.0999999999999999</v>
      </c>
      <c r="L11" s="26">
        <f t="shared" si="0"/>
        <v>361.45700000000005</v>
      </c>
      <c r="M11" s="26">
        <f t="shared" si="0"/>
        <v>445.82400000000001</v>
      </c>
      <c r="N11" s="26">
        <f t="shared" si="0"/>
        <v>78.760000000000005</v>
      </c>
      <c r="O11" s="26">
        <f t="shared" si="0"/>
        <v>4.7540000000000004</v>
      </c>
      <c r="P11" s="4">
        <f>D11*4*100/G11</f>
        <v>14.82899845752886</v>
      </c>
      <c r="Q11" s="4">
        <f>E11*9*100/G11</f>
        <v>30.078187330461148</v>
      </c>
      <c r="R11" s="4">
        <f>F11*4*100/G11</f>
        <v>60.379767033668415</v>
      </c>
    </row>
    <row r="12" spans="1:18" x14ac:dyDescent="0.25">
      <c r="A12" s="18" t="s">
        <v>26</v>
      </c>
      <c r="B12" s="20"/>
      <c r="C12" s="20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"/>
      <c r="Q12" s="2"/>
      <c r="R12" s="2"/>
    </row>
    <row r="13" spans="1:18" x14ac:dyDescent="0.25">
      <c r="A13" s="47" t="s">
        <v>113</v>
      </c>
      <c r="B13" s="20"/>
      <c r="C13" s="20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"/>
      <c r="Q13" s="2"/>
      <c r="R13" s="2"/>
    </row>
    <row r="14" spans="1:18" x14ac:dyDescent="0.25">
      <c r="A14" s="24" t="s">
        <v>72</v>
      </c>
      <c r="B14" s="24" t="s">
        <v>47</v>
      </c>
      <c r="C14" s="20">
        <v>250</v>
      </c>
      <c r="D14" s="28">
        <v>16.63</v>
      </c>
      <c r="E14" s="28">
        <v>19.149999999999999</v>
      </c>
      <c r="F14" s="28">
        <v>69.83</v>
      </c>
      <c r="G14" s="28">
        <v>484.13</v>
      </c>
      <c r="H14" s="28">
        <v>0.36</v>
      </c>
      <c r="I14" s="28">
        <v>0.95</v>
      </c>
      <c r="J14" s="28">
        <v>55.83</v>
      </c>
      <c r="K14" s="28">
        <v>0.3</v>
      </c>
      <c r="L14" s="28">
        <v>231.21</v>
      </c>
      <c r="M14" s="28">
        <v>335.23</v>
      </c>
      <c r="N14" s="28">
        <v>89.01</v>
      </c>
      <c r="O14" s="28">
        <v>2.68</v>
      </c>
      <c r="P14" s="2"/>
      <c r="Q14" s="2"/>
      <c r="R14" s="2"/>
    </row>
    <row r="15" spans="1:18" ht="25.5" x14ac:dyDescent="0.25">
      <c r="A15" s="24" t="s">
        <v>93</v>
      </c>
      <c r="B15" s="21" t="s">
        <v>50</v>
      </c>
      <c r="C15" s="22">
        <v>60</v>
      </c>
      <c r="D15" s="23">
        <v>5.52</v>
      </c>
      <c r="E15" s="23">
        <v>3.26</v>
      </c>
      <c r="F15" s="23">
        <v>18.13</v>
      </c>
      <c r="G15" s="23">
        <v>118.5</v>
      </c>
      <c r="H15" s="23">
        <v>6.9750000000000006E-2</v>
      </c>
      <c r="I15" s="23">
        <v>0.9</v>
      </c>
      <c r="J15" s="23">
        <v>0</v>
      </c>
      <c r="K15" s="23">
        <v>0.7</v>
      </c>
      <c r="L15" s="23">
        <v>20.3</v>
      </c>
      <c r="M15" s="23">
        <v>29.25</v>
      </c>
      <c r="N15" s="23">
        <v>5.3999999999999995</v>
      </c>
      <c r="O15" s="23">
        <v>0.54</v>
      </c>
      <c r="P15" s="2"/>
      <c r="Q15" s="2"/>
      <c r="R15" s="2"/>
    </row>
    <row r="16" spans="1:18" x14ac:dyDescent="0.25">
      <c r="A16" s="24" t="s">
        <v>85</v>
      </c>
      <c r="B16" s="24" t="s">
        <v>20</v>
      </c>
      <c r="C16" s="27">
        <v>200</v>
      </c>
      <c r="D16" s="28">
        <v>3.59</v>
      </c>
      <c r="E16" s="28">
        <v>2.85</v>
      </c>
      <c r="F16" s="28">
        <v>12.712</v>
      </c>
      <c r="G16" s="28">
        <v>92.08</v>
      </c>
      <c r="H16" s="28">
        <v>2.1999999999999999E-2</v>
      </c>
      <c r="I16" s="28">
        <v>0.54</v>
      </c>
      <c r="J16" s="28">
        <v>9.1199999999999992</v>
      </c>
      <c r="K16" s="28">
        <v>1.2E-2</v>
      </c>
      <c r="L16" s="28">
        <v>113.12</v>
      </c>
      <c r="M16" s="28">
        <v>107.2</v>
      </c>
      <c r="N16" s="28">
        <v>29.6</v>
      </c>
      <c r="O16" s="28">
        <v>0.99399999999999999</v>
      </c>
      <c r="P16" s="2"/>
      <c r="Q16" s="2"/>
      <c r="R16" s="2"/>
    </row>
    <row r="17" spans="1:18" x14ac:dyDescent="0.25">
      <c r="A17" s="47" t="s">
        <v>114</v>
      </c>
      <c r="B17" s="20"/>
      <c r="C17" s="18">
        <f t="shared" ref="C17:O17" si="1">SUM(C14:C16)</f>
        <v>510</v>
      </c>
      <c r="D17" s="26">
        <f t="shared" si="1"/>
        <v>25.74</v>
      </c>
      <c r="E17" s="26">
        <f t="shared" si="1"/>
        <v>25.259999999999998</v>
      </c>
      <c r="F17" s="26">
        <f t="shared" si="1"/>
        <v>100.672</v>
      </c>
      <c r="G17" s="26">
        <f t="shared" si="1"/>
        <v>694.71</v>
      </c>
      <c r="H17" s="26">
        <f t="shared" si="1"/>
        <v>0.45174999999999998</v>
      </c>
      <c r="I17" s="26">
        <f t="shared" si="1"/>
        <v>2.39</v>
      </c>
      <c r="J17" s="26">
        <f t="shared" si="1"/>
        <v>64.95</v>
      </c>
      <c r="K17" s="26">
        <f t="shared" si="1"/>
        <v>1.012</v>
      </c>
      <c r="L17" s="26">
        <f t="shared" si="1"/>
        <v>364.63</v>
      </c>
      <c r="M17" s="26">
        <f t="shared" si="1"/>
        <v>471.68</v>
      </c>
      <c r="N17" s="26">
        <f t="shared" si="1"/>
        <v>124.01000000000002</v>
      </c>
      <c r="O17" s="26">
        <f t="shared" si="1"/>
        <v>4.2140000000000004</v>
      </c>
      <c r="P17" s="4">
        <f>D17*4*100/G17</f>
        <v>14.820572613032775</v>
      </c>
      <c r="Q17" s="4">
        <f>E17*9*100/G17</f>
        <v>32.724446171783903</v>
      </c>
      <c r="R17" s="4">
        <f>F17*4*100/G17</f>
        <v>57.964906219861518</v>
      </c>
    </row>
    <row r="18" spans="1:18" x14ac:dyDescent="0.25">
      <c r="A18" s="18" t="s">
        <v>27</v>
      </c>
      <c r="B18" s="20"/>
      <c r="C18" s="19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2"/>
      <c r="Q18" s="2"/>
      <c r="R18" s="2"/>
    </row>
    <row r="19" spans="1:18" x14ac:dyDescent="0.25">
      <c r="A19" s="47" t="s">
        <v>113</v>
      </c>
      <c r="B19" s="20"/>
      <c r="C19" s="20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"/>
      <c r="Q19" s="2"/>
      <c r="R19" s="2"/>
    </row>
    <row r="20" spans="1:18" x14ac:dyDescent="0.25">
      <c r="A20" s="24" t="s">
        <v>79</v>
      </c>
      <c r="B20" s="24" t="s">
        <v>46</v>
      </c>
      <c r="C20" s="20">
        <v>160</v>
      </c>
      <c r="D20" s="28">
        <v>16.8</v>
      </c>
      <c r="E20" s="28">
        <v>17.920000000000002</v>
      </c>
      <c r="F20" s="28">
        <v>54.86</v>
      </c>
      <c r="G20" s="28">
        <v>416.16</v>
      </c>
      <c r="H20" s="28">
        <v>7.0000000000000007E-2</v>
      </c>
      <c r="I20" s="28">
        <v>0.64</v>
      </c>
      <c r="J20" s="28">
        <v>113.74</v>
      </c>
      <c r="K20" s="28">
        <v>0.16</v>
      </c>
      <c r="L20" s="28">
        <v>218.92</v>
      </c>
      <c r="M20" s="28">
        <v>305.45999999999998</v>
      </c>
      <c r="N20" s="28">
        <v>31.1</v>
      </c>
      <c r="O20" s="28">
        <v>0.87</v>
      </c>
      <c r="P20" s="2"/>
      <c r="Q20" s="2"/>
      <c r="R20" s="2"/>
    </row>
    <row r="21" spans="1:18" x14ac:dyDescent="0.25">
      <c r="A21" s="24" t="s">
        <v>98</v>
      </c>
      <c r="B21" s="24" t="s">
        <v>36</v>
      </c>
      <c r="C21" s="20">
        <v>100</v>
      </c>
      <c r="D21" s="28">
        <v>0.4</v>
      </c>
      <c r="E21" s="28">
        <v>0.4</v>
      </c>
      <c r="F21" s="28">
        <v>9.8000000000000007</v>
      </c>
      <c r="G21" s="28">
        <v>47</v>
      </c>
      <c r="H21" s="28">
        <v>0.03</v>
      </c>
      <c r="I21" s="28">
        <v>10</v>
      </c>
      <c r="J21" s="28">
        <v>0</v>
      </c>
      <c r="K21" s="28">
        <v>0.2</v>
      </c>
      <c r="L21" s="28">
        <v>16</v>
      </c>
      <c r="M21" s="28">
        <v>11</v>
      </c>
      <c r="N21" s="28">
        <v>9</v>
      </c>
      <c r="O21" s="28">
        <v>2.2000000000000002</v>
      </c>
      <c r="P21" s="2"/>
      <c r="Q21" s="2"/>
      <c r="R21" s="2"/>
    </row>
    <row r="22" spans="1:18" x14ac:dyDescent="0.25">
      <c r="A22" s="24" t="s">
        <v>84</v>
      </c>
      <c r="B22" s="24" t="s">
        <v>54</v>
      </c>
      <c r="C22" s="27">
        <v>200</v>
      </c>
      <c r="D22" s="28">
        <v>4.01</v>
      </c>
      <c r="E22" s="28">
        <v>2.95</v>
      </c>
      <c r="F22" s="28">
        <v>12.01</v>
      </c>
      <c r="G22" s="28">
        <v>84.93</v>
      </c>
      <c r="H22" s="28">
        <v>2.1999999999999999E-2</v>
      </c>
      <c r="I22" s="28">
        <v>0.54</v>
      </c>
      <c r="J22" s="28">
        <v>9.1199999999999992</v>
      </c>
      <c r="K22" s="28">
        <v>1.2E-2</v>
      </c>
      <c r="L22" s="28">
        <v>113.12</v>
      </c>
      <c r="M22" s="28">
        <v>107.2</v>
      </c>
      <c r="N22" s="28">
        <v>29.6</v>
      </c>
      <c r="O22" s="28">
        <v>0.99399999999999999</v>
      </c>
      <c r="P22" s="2"/>
      <c r="Q22" s="2"/>
      <c r="R22" s="2"/>
    </row>
    <row r="23" spans="1:18" x14ac:dyDescent="0.25">
      <c r="A23" s="21" t="s">
        <v>91</v>
      </c>
      <c r="B23" s="21" t="s">
        <v>90</v>
      </c>
      <c r="C23" s="22">
        <v>40</v>
      </c>
      <c r="D23" s="23">
        <v>3.42</v>
      </c>
      <c r="E23" s="23">
        <v>1.2600000000000002</v>
      </c>
      <c r="F23" s="23">
        <v>23.13</v>
      </c>
      <c r="G23" s="23">
        <v>117.54</v>
      </c>
      <c r="H23" s="23">
        <v>6.9750000000000006E-2</v>
      </c>
      <c r="I23" s="23">
        <v>0.9</v>
      </c>
      <c r="J23" s="23">
        <v>0</v>
      </c>
      <c r="K23" s="23">
        <v>0.7</v>
      </c>
      <c r="L23" s="23">
        <v>20.3</v>
      </c>
      <c r="M23" s="23">
        <v>29.25</v>
      </c>
      <c r="N23" s="23">
        <v>5.3999999999999995</v>
      </c>
      <c r="O23" s="23">
        <v>0.54</v>
      </c>
      <c r="P23" s="2"/>
      <c r="Q23" s="2"/>
      <c r="R23" s="2"/>
    </row>
    <row r="24" spans="1:18" x14ac:dyDescent="0.25">
      <c r="A24" s="47" t="s">
        <v>114</v>
      </c>
      <c r="B24" s="20"/>
      <c r="C24" s="18">
        <f t="shared" ref="C24:O24" si="2">SUM(C20:C23)</f>
        <v>500</v>
      </c>
      <c r="D24" s="26">
        <f t="shared" si="2"/>
        <v>24.630000000000003</v>
      </c>
      <c r="E24" s="26">
        <f t="shared" si="2"/>
        <v>22.53</v>
      </c>
      <c r="F24" s="26">
        <f t="shared" si="2"/>
        <v>99.8</v>
      </c>
      <c r="G24" s="26">
        <f t="shared" si="2"/>
        <v>665.63</v>
      </c>
      <c r="H24" s="26">
        <f t="shared" si="2"/>
        <v>0.19175</v>
      </c>
      <c r="I24" s="26">
        <f t="shared" si="2"/>
        <v>12.08</v>
      </c>
      <c r="J24" s="26">
        <f t="shared" si="2"/>
        <v>122.86</v>
      </c>
      <c r="K24" s="26">
        <f t="shared" si="2"/>
        <v>1.0720000000000001</v>
      </c>
      <c r="L24" s="26">
        <f t="shared" si="2"/>
        <v>368.34</v>
      </c>
      <c r="M24" s="26">
        <f t="shared" si="2"/>
        <v>452.90999999999997</v>
      </c>
      <c r="N24" s="26">
        <f t="shared" si="2"/>
        <v>75.100000000000009</v>
      </c>
      <c r="O24" s="26">
        <f t="shared" si="2"/>
        <v>4.6040000000000001</v>
      </c>
      <c r="P24" s="4">
        <f>D24*4*100/G24</f>
        <v>14.801015579225698</v>
      </c>
      <c r="Q24" s="4">
        <f>E24*9*100/G24</f>
        <v>30.462869762480658</v>
      </c>
      <c r="R24" s="4">
        <f>F24*4*100/G24</f>
        <v>59.973258416838185</v>
      </c>
    </row>
    <row r="25" spans="1:18" x14ac:dyDescent="0.25">
      <c r="A25" s="18" t="s">
        <v>28</v>
      </c>
      <c r="B25" s="20"/>
      <c r="C25" s="20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"/>
      <c r="Q25" s="2"/>
      <c r="R25" s="2"/>
    </row>
    <row r="26" spans="1:18" x14ac:dyDescent="0.25">
      <c r="A26" s="47" t="s">
        <v>113</v>
      </c>
      <c r="B26" s="20"/>
      <c r="C26" s="20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"/>
      <c r="Q26" s="2"/>
      <c r="R26" s="2"/>
    </row>
    <row r="27" spans="1:18" x14ac:dyDescent="0.25">
      <c r="A27" s="21" t="s">
        <v>95</v>
      </c>
      <c r="B27" s="24" t="s">
        <v>42</v>
      </c>
      <c r="C27" s="22">
        <v>60</v>
      </c>
      <c r="D27" s="23">
        <v>0.32999999999999996</v>
      </c>
      <c r="E27" s="23">
        <v>0.06</v>
      </c>
      <c r="F27" s="23">
        <v>1.1400000000000001</v>
      </c>
      <c r="G27" s="23">
        <v>7.2</v>
      </c>
      <c r="H27" s="23">
        <v>1.7999999999999999E-2</v>
      </c>
      <c r="I27" s="23">
        <v>7.5</v>
      </c>
      <c r="J27" s="23">
        <v>0</v>
      </c>
      <c r="K27" s="23">
        <v>0.21000000000000002</v>
      </c>
      <c r="L27" s="23">
        <v>4.2</v>
      </c>
      <c r="M27" s="23">
        <v>7.8</v>
      </c>
      <c r="N27" s="23">
        <v>6</v>
      </c>
      <c r="O27" s="23">
        <v>0.26999999999999996</v>
      </c>
      <c r="P27" s="2"/>
      <c r="Q27" s="2"/>
      <c r="R27" s="2"/>
    </row>
    <row r="28" spans="1:18" x14ac:dyDescent="0.25">
      <c r="A28" s="21" t="s">
        <v>87</v>
      </c>
      <c r="B28" s="21" t="s">
        <v>66</v>
      </c>
      <c r="C28" s="22">
        <v>90</v>
      </c>
      <c r="D28" s="23">
        <v>13.49</v>
      </c>
      <c r="E28" s="23">
        <v>14.95</v>
      </c>
      <c r="F28" s="23">
        <v>9.15</v>
      </c>
      <c r="G28" s="23">
        <v>206.61</v>
      </c>
      <c r="H28" s="23">
        <v>8.6999999999999994E-2</v>
      </c>
      <c r="I28" s="23">
        <v>0.79800000000000004</v>
      </c>
      <c r="J28" s="23">
        <v>12</v>
      </c>
      <c r="K28" s="23">
        <v>0.436</v>
      </c>
      <c r="L28" s="23">
        <v>25.12</v>
      </c>
      <c r="M28" s="23">
        <v>155.96</v>
      </c>
      <c r="N28" s="23">
        <v>22.46</v>
      </c>
      <c r="O28" s="23">
        <v>2.165</v>
      </c>
      <c r="P28" s="2"/>
      <c r="Q28" s="2"/>
      <c r="R28" s="2"/>
    </row>
    <row r="29" spans="1:18" x14ac:dyDescent="0.25">
      <c r="A29" s="21" t="s">
        <v>83</v>
      </c>
      <c r="B29" s="21" t="s">
        <v>52</v>
      </c>
      <c r="C29" s="22">
        <v>150</v>
      </c>
      <c r="D29" s="23">
        <v>5.6609999999999996</v>
      </c>
      <c r="E29" s="23">
        <v>4.2889999999999997</v>
      </c>
      <c r="F29" s="23">
        <v>36.04</v>
      </c>
      <c r="G29" s="23">
        <v>205.76300000000001</v>
      </c>
      <c r="H29" s="23">
        <v>8.6999999999999994E-2</v>
      </c>
      <c r="I29" s="23">
        <v>0</v>
      </c>
      <c r="J29" s="23">
        <v>20</v>
      </c>
      <c r="K29" s="23">
        <v>0.81699999999999995</v>
      </c>
      <c r="L29" s="23">
        <v>13.058</v>
      </c>
      <c r="M29" s="23">
        <v>46.395000000000003</v>
      </c>
      <c r="N29" s="23">
        <v>8.3040000000000003</v>
      </c>
      <c r="O29" s="23">
        <v>0.84499999999999997</v>
      </c>
      <c r="P29" s="2"/>
      <c r="Q29" s="2"/>
      <c r="R29" s="2"/>
    </row>
    <row r="30" spans="1:18" x14ac:dyDescent="0.25">
      <c r="A30" s="21" t="s">
        <v>82</v>
      </c>
      <c r="B30" s="24" t="s">
        <v>19</v>
      </c>
      <c r="C30" s="20">
        <v>200</v>
      </c>
      <c r="D30" s="28">
        <v>5.3999999999999999E-2</v>
      </c>
      <c r="E30" s="28">
        <v>6.0000000000000001E-3</v>
      </c>
      <c r="F30" s="28">
        <v>9.1649999999999991</v>
      </c>
      <c r="G30" s="28">
        <v>37.962000000000003</v>
      </c>
      <c r="H30" s="28">
        <v>3.0000000000000001E-3</v>
      </c>
      <c r="I30" s="28">
        <v>2.5</v>
      </c>
      <c r="J30" s="28">
        <v>0</v>
      </c>
      <c r="K30" s="28">
        <v>1.2E-2</v>
      </c>
      <c r="L30" s="28">
        <v>7.35</v>
      </c>
      <c r="M30" s="28">
        <v>9.56</v>
      </c>
      <c r="N30" s="28">
        <v>5.12</v>
      </c>
      <c r="O30" s="28">
        <v>0.88300000000000001</v>
      </c>
      <c r="P30" s="2"/>
      <c r="Q30" s="2"/>
      <c r="R30" s="2"/>
    </row>
    <row r="31" spans="1:18" x14ac:dyDescent="0.25">
      <c r="A31" s="21" t="s">
        <v>91</v>
      </c>
      <c r="B31" s="21" t="s">
        <v>90</v>
      </c>
      <c r="C31" s="22">
        <v>40</v>
      </c>
      <c r="D31" s="23">
        <v>3.42</v>
      </c>
      <c r="E31" s="23">
        <v>1.2600000000000002</v>
      </c>
      <c r="F31" s="23">
        <v>23.13</v>
      </c>
      <c r="G31" s="23">
        <v>117.54</v>
      </c>
      <c r="H31" s="23">
        <v>6.9750000000000006E-2</v>
      </c>
      <c r="I31" s="23">
        <v>0.9</v>
      </c>
      <c r="J31" s="23">
        <v>0</v>
      </c>
      <c r="K31" s="23">
        <v>0.7</v>
      </c>
      <c r="L31" s="23">
        <v>20.3</v>
      </c>
      <c r="M31" s="23">
        <v>29.25</v>
      </c>
      <c r="N31" s="23">
        <v>5.3999999999999995</v>
      </c>
      <c r="O31" s="23">
        <v>0.54</v>
      </c>
      <c r="P31" s="2"/>
      <c r="Q31" s="2"/>
      <c r="R31" s="2"/>
    </row>
    <row r="32" spans="1:18" x14ac:dyDescent="0.25">
      <c r="A32" s="47" t="s">
        <v>114</v>
      </c>
      <c r="B32" s="20"/>
      <c r="C32" s="18">
        <f t="shared" ref="C32:O32" si="3">SUM(C27:C31)</f>
        <v>540</v>
      </c>
      <c r="D32" s="26">
        <f t="shared" si="3"/>
        <v>22.954999999999998</v>
      </c>
      <c r="E32" s="26">
        <f t="shared" si="3"/>
        <v>20.565000000000001</v>
      </c>
      <c r="F32" s="26">
        <f t="shared" si="3"/>
        <v>78.625</v>
      </c>
      <c r="G32" s="26">
        <f t="shared" si="3"/>
        <v>575.07499999999993</v>
      </c>
      <c r="H32" s="26">
        <f t="shared" si="3"/>
        <v>0.26475000000000004</v>
      </c>
      <c r="I32" s="26">
        <f t="shared" si="3"/>
        <v>11.698</v>
      </c>
      <c r="J32" s="26">
        <f t="shared" si="3"/>
        <v>32</v>
      </c>
      <c r="K32" s="26">
        <f t="shared" si="3"/>
        <v>2.1749999999999998</v>
      </c>
      <c r="L32" s="26">
        <f t="shared" si="3"/>
        <v>70.028000000000006</v>
      </c>
      <c r="M32" s="26">
        <f t="shared" si="3"/>
        <v>248.96500000000003</v>
      </c>
      <c r="N32" s="26">
        <f t="shared" si="3"/>
        <v>47.283999999999999</v>
      </c>
      <c r="O32" s="26">
        <f t="shared" si="3"/>
        <v>4.7030000000000003</v>
      </c>
      <c r="P32" s="4">
        <f>D32*4*100/G32</f>
        <v>15.966613050471679</v>
      </c>
      <c r="Q32" s="4">
        <f>E32*9*100/G32</f>
        <v>32.184497674216409</v>
      </c>
      <c r="R32" s="4">
        <f>F32*4*100/G32</f>
        <v>54.688518888840591</v>
      </c>
    </row>
    <row r="33" spans="1:18" x14ac:dyDescent="0.25">
      <c r="A33" s="18" t="s">
        <v>29</v>
      </c>
      <c r="B33" s="20"/>
      <c r="C33" s="20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"/>
      <c r="Q33" s="2"/>
      <c r="R33" s="2"/>
    </row>
    <row r="34" spans="1:18" x14ac:dyDescent="0.25">
      <c r="A34" s="47" t="s">
        <v>113</v>
      </c>
      <c r="B34" s="20"/>
      <c r="C34" s="20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"/>
      <c r="Q34" s="2"/>
      <c r="R34" s="2"/>
    </row>
    <row r="35" spans="1:18" x14ac:dyDescent="0.25">
      <c r="A35" s="21" t="s">
        <v>95</v>
      </c>
      <c r="B35" s="21" t="s">
        <v>45</v>
      </c>
      <c r="C35" s="22">
        <v>60</v>
      </c>
      <c r="D35" s="23">
        <v>0.28000000000000003</v>
      </c>
      <c r="E35" s="23">
        <v>0.04</v>
      </c>
      <c r="F35" s="23">
        <v>0.76</v>
      </c>
      <c r="G35" s="23">
        <v>4.4000000000000004</v>
      </c>
      <c r="H35" s="23">
        <v>1.2E-2</v>
      </c>
      <c r="I35" s="23">
        <v>2.8</v>
      </c>
      <c r="J35" s="23">
        <v>0</v>
      </c>
      <c r="K35" s="23">
        <v>0.04</v>
      </c>
      <c r="L35" s="23">
        <v>6.8</v>
      </c>
      <c r="M35" s="23">
        <v>12</v>
      </c>
      <c r="N35" s="23">
        <v>5.6</v>
      </c>
      <c r="O35" s="23">
        <v>0.2</v>
      </c>
      <c r="P35" s="2"/>
      <c r="Q35" s="2"/>
      <c r="R35" s="2"/>
    </row>
    <row r="36" spans="1:18" x14ac:dyDescent="0.25">
      <c r="A36" s="24" t="s">
        <v>78</v>
      </c>
      <c r="B36" s="21" t="s">
        <v>51</v>
      </c>
      <c r="C36" s="38">
        <v>90</v>
      </c>
      <c r="D36" s="23">
        <v>10.61</v>
      </c>
      <c r="E36" s="23">
        <v>12.61</v>
      </c>
      <c r="F36" s="23">
        <v>16.46</v>
      </c>
      <c r="G36" s="23">
        <v>200.21100000000001</v>
      </c>
      <c r="H36" s="23">
        <v>9.5000000000000001E-2</v>
      </c>
      <c r="I36" s="23">
        <v>1.54</v>
      </c>
      <c r="J36" s="23">
        <v>62.5</v>
      </c>
      <c r="K36" s="23">
        <v>0.74</v>
      </c>
      <c r="L36" s="23">
        <v>21.68</v>
      </c>
      <c r="M36" s="23">
        <v>129.07499999999999</v>
      </c>
      <c r="N36" s="23">
        <v>15.74</v>
      </c>
      <c r="O36" s="23">
        <v>1.2709999999999999</v>
      </c>
      <c r="P36" s="2"/>
      <c r="Q36" s="2"/>
      <c r="R36" s="2"/>
    </row>
    <row r="37" spans="1:18" ht="25.5" x14ac:dyDescent="0.25">
      <c r="A37" s="21" t="s">
        <v>81</v>
      </c>
      <c r="B37" s="21" t="s">
        <v>21</v>
      </c>
      <c r="C37" s="22">
        <v>150</v>
      </c>
      <c r="D37" s="23">
        <v>8.49</v>
      </c>
      <c r="E37" s="23">
        <v>6.5609999999999999</v>
      </c>
      <c r="F37" s="23">
        <v>38.335000000000001</v>
      </c>
      <c r="G37" s="23">
        <v>246.01400000000001</v>
      </c>
      <c r="H37" s="23">
        <v>0.28899999999999998</v>
      </c>
      <c r="I37" s="23">
        <v>0</v>
      </c>
      <c r="J37" s="23">
        <v>24</v>
      </c>
      <c r="K37" s="23">
        <v>0.59599999999999997</v>
      </c>
      <c r="L37" s="23">
        <v>15.926</v>
      </c>
      <c r="M37" s="23">
        <v>201.68100000000001</v>
      </c>
      <c r="N37" s="23">
        <v>134.065</v>
      </c>
      <c r="O37" s="23">
        <v>4.51</v>
      </c>
      <c r="P37" s="2"/>
      <c r="Q37" s="2"/>
      <c r="R37" s="2"/>
    </row>
    <row r="38" spans="1:18" x14ac:dyDescent="0.25">
      <c r="A38" s="21" t="s">
        <v>82</v>
      </c>
      <c r="B38" s="24" t="s">
        <v>19</v>
      </c>
      <c r="C38" s="20">
        <v>200</v>
      </c>
      <c r="D38" s="28">
        <v>5.3999999999999999E-2</v>
      </c>
      <c r="E38" s="28">
        <v>6.0000000000000001E-3</v>
      </c>
      <c r="F38" s="28">
        <v>9.1649999999999991</v>
      </c>
      <c r="G38" s="28">
        <v>37.962000000000003</v>
      </c>
      <c r="H38" s="28">
        <v>3.0000000000000001E-3</v>
      </c>
      <c r="I38" s="28">
        <v>2.5</v>
      </c>
      <c r="J38" s="28"/>
      <c r="K38" s="28">
        <v>1.2E-2</v>
      </c>
      <c r="L38" s="28">
        <v>7.35</v>
      </c>
      <c r="M38" s="28">
        <v>9.56</v>
      </c>
      <c r="N38" s="28">
        <v>5.12</v>
      </c>
      <c r="O38" s="28">
        <v>0.88300000000000001</v>
      </c>
      <c r="P38" s="2"/>
      <c r="Q38" s="2"/>
      <c r="R38" s="2"/>
    </row>
    <row r="39" spans="1:18" x14ac:dyDescent="0.25">
      <c r="A39" s="21" t="s">
        <v>91</v>
      </c>
      <c r="B39" s="21" t="s">
        <v>90</v>
      </c>
      <c r="C39" s="22">
        <v>40</v>
      </c>
      <c r="D39" s="23">
        <v>3.42</v>
      </c>
      <c r="E39" s="23">
        <v>1.2600000000000002</v>
      </c>
      <c r="F39" s="23">
        <v>23.13</v>
      </c>
      <c r="G39" s="23">
        <v>117.54</v>
      </c>
      <c r="H39" s="23">
        <v>6.9750000000000006E-2</v>
      </c>
      <c r="I39" s="23">
        <v>0.9</v>
      </c>
      <c r="J39" s="23">
        <v>0</v>
      </c>
      <c r="K39" s="23">
        <v>0.7</v>
      </c>
      <c r="L39" s="23">
        <v>20.3</v>
      </c>
      <c r="M39" s="23">
        <v>29.25</v>
      </c>
      <c r="N39" s="23">
        <v>5.3999999999999995</v>
      </c>
      <c r="O39" s="23">
        <v>0.54</v>
      </c>
      <c r="P39" s="2"/>
      <c r="Q39" s="2"/>
      <c r="R39" s="2"/>
    </row>
    <row r="40" spans="1:18" x14ac:dyDescent="0.25">
      <c r="A40" s="47" t="s">
        <v>114</v>
      </c>
      <c r="B40" s="20"/>
      <c r="C40" s="18">
        <f>SUM(C35:C39)</f>
        <v>540</v>
      </c>
      <c r="D40" s="26">
        <f>SUM(D35:D39)</f>
        <v>22.853999999999999</v>
      </c>
      <c r="E40" s="26">
        <f t="shared" ref="E40:O40" si="4">SUM(E35:E39)</f>
        <v>20.477</v>
      </c>
      <c r="F40" s="26">
        <f t="shared" si="4"/>
        <v>87.85</v>
      </c>
      <c r="G40" s="26">
        <f t="shared" si="4"/>
        <v>606.12699999999995</v>
      </c>
      <c r="H40" s="26">
        <f t="shared" si="4"/>
        <v>0.46875</v>
      </c>
      <c r="I40" s="26">
        <f t="shared" si="4"/>
        <v>7.74</v>
      </c>
      <c r="J40" s="26">
        <f t="shared" si="4"/>
        <v>86.5</v>
      </c>
      <c r="K40" s="26">
        <f t="shared" si="4"/>
        <v>2.0880000000000001</v>
      </c>
      <c r="L40" s="26">
        <f t="shared" si="4"/>
        <v>72.055999999999997</v>
      </c>
      <c r="M40" s="26">
        <f t="shared" si="4"/>
        <v>381.56599999999997</v>
      </c>
      <c r="N40" s="26">
        <f t="shared" si="4"/>
        <v>165.92500000000001</v>
      </c>
      <c r="O40" s="26">
        <f t="shared" si="4"/>
        <v>7.4039999999999999</v>
      </c>
      <c r="P40" s="4">
        <f>D40*4*100/G40</f>
        <v>15.081987768239991</v>
      </c>
      <c r="Q40" s="4">
        <f>E40*9*100/G40</f>
        <v>30.405014130701982</v>
      </c>
      <c r="R40" s="4">
        <f>F40*4*100/G40</f>
        <v>57.974648877215508</v>
      </c>
    </row>
    <row r="41" spans="1:18" x14ac:dyDescent="0.25">
      <c r="A41" s="30" t="s">
        <v>44</v>
      </c>
      <c r="B41" s="20"/>
      <c r="C41" s="39">
        <f t="shared" ref="C41:O41" si="5">C11+C17+C24+C32+C40</f>
        <v>2640</v>
      </c>
      <c r="D41" s="39">
        <f t="shared" si="5"/>
        <v>117.089</v>
      </c>
      <c r="E41" s="39">
        <f t="shared" si="5"/>
        <v>107.682</v>
      </c>
      <c r="F41" s="39">
        <f t="shared" si="5"/>
        <v>452.08699999999999</v>
      </c>
      <c r="G41" s="39">
        <f t="shared" si="5"/>
        <v>3105.5719999999997</v>
      </c>
      <c r="H41" s="39">
        <f t="shared" si="5"/>
        <v>1.58375</v>
      </c>
      <c r="I41" s="39">
        <f t="shared" si="5"/>
        <v>48.743000000000002</v>
      </c>
      <c r="J41" s="39">
        <f t="shared" si="5"/>
        <v>422.06800000000004</v>
      </c>
      <c r="K41" s="39">
        <f t="shared" si="5"/>
        <v>7.4470000000000001</v>
      </c>
      <c r="L41" s="39">
        <f t="shared" si="5"/>
        <v>1236.511</v>
      </c>
      <c r="M41" s="39">
        <f t="shared" si="5"/>
        <v>2000.9449999999999</v>
      </c>
      <c r="N41" s="39">
        <f t="shared" si="5"/>
        <v>491.07900000000006</v>
      </c>
      <c r="O41" s="39">
        <f t="shared" si="5"/>
        <v>25.678999999999998</v>
      </c>
    </row>
    <row r="42" spans="1:18" ht="27" x14ac:dyDescent="0.25">
      <c r="A42" s="30" t="s">
        <v>43</v>
      </c>
      <c r="B42" s="20"/>
      <c r="C42" s="39">
        <f>(C12+C18+C25+C41)/5</f>
        <v>528</v>
      </c>
      <c r="D42" s="32">
        <f t="shared" ref="D42:O42" si="6">(D14+D20+D26+D33+D41)/5</f>
        <v>30.1038</v>
      </c>
      <c r="E42" s="32">
        <f t="shared" si="6"/>
        <v>28.950400000000002</v>
      </c>
      <c r="F42" s="32">
        <f t="shared" si="6"/>
        <v>115.3554</v>
      </c>
      <c r="G42" s="32">
        <f t="shared" si="6"/>
        <v>801.17239999999993</v>
      </c>
      <c r="H42" s="32">
        <f t="shared" si="6"/>
        <v>0.40275</v>
      </c>
      <c r="I42" s="32">
        <f t="shared" si="6"/>
        <v>10.066599999999999</v>
      </c>
      <c r="J42" s="32">
        <f t="shared" si="6"/>
        <v>118.3276</v>
      </c>
      <c r="K42" s="32">
        <f t="shared" si="6"/>
        <v>1.5813999999999999</v>
      </c>
      <c r="L42" s="32">
        <f t="shared" si="6"/>
        <v>337.32820000000004</v>
      </c>
      <c r="M42" s="32">
        <f t="shared" si="6"/>
        <v>528.327</v>
      </c>
      <c r="N42" s="32">
        <f t="shared" si="6"/>
        <v>122.23780000000002</v>
      </c>
      <c r="O42" s="32">
        <f t="shared" si="6"/>
        <v>5.8457999999999997</v>
      </c>
    </row>
    <row r="43" spans="1:18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8" x14ac:dyDescent="0.25">
      <c r="A44" s="5"/>
      <c r="B44" s="5"/>
      <c r="E44" s="6" t="s">
        <v>105</v>
      </c>
      <c r="F44" s="6"/>
      <c r="G44" s="6" t="s">
        <v>106</v>
      </c>
    </row>
    <row r="45" spans="1:18" x14ac:dyDescent="0.25">
      <c r="A45" s="50"/>
      <c r="B45" s="51"/>
      <c r="C45" s="51"/>
      <c r="D45" s="51"/>
      <c r="E45" s="51"/>
      <c r="F45" s="5"/>
      <c r="G45" s="5"/>
    </row>
    <row r="46" spans="1:18" x14ac:dyDescent="0.25">
      <c r="F46" s="5"/>
      <c r="G46" s="5"/>
    </row>
    <row r="47" spans="1:18" x14ac:dyDescent="0.25">
      <c r="A47" s="52" t="s">
        <v>99</v>
      </c>
      <c r="B47" s="53"/>
      <c r="C47" s="7"/>
      <c r="D47" s="56" t="s">
        <v>100</v>
      </c>
      <c r="E47" s="58" t="s">
        <v>101</v>
      </c>
      <c r="F47" s="56" t="s">
        <v>102</v>
      </c>
      <c r="G47" s="58"/>
    </row>
    <row r="48" spans="1:18" x14ac:dyDescent="0.25">
      <c r="A48" s="54"/>
      <c r="B48" s="55"/>
      <c r="C48" s="8"/>
      <c r="D48" s="57"/>
      <c r="E48" s="59"/>
      <c r="F48" s="57"/>
      <c r="G48" s="63"/>
    </row>
    <row r="49" spans="1:7" x14ac:dyDescent="0.25">
      <c r="A49" s="9">
        <v>1</v>
      </c>
      <c r="B49" s="10"/>
      <c r="C49" s="11"/>
      <c r="D49" s="12">
        <v>564.03</v>
      </c>
      <c r="E49" s="12">
        <f t="shared" ref="E49:E54" si="7">D49/2350%</f>
        <v>24.001276595744681</v>
      </c>
      <c r="F49" s="64" t="s">
        <v>103</v>
      </c>
      <c r="G49" s="12"/>
    </row>
    <row r="50" spans="1:7" x14ac:dyDescent="0.25">
      <c r="A50" s="9">
        <v>2</v>
      </c>
      <c r="B50" s="10"/>
      <c r="C50" s="10"/>
      <c r="D50" s="12">
        <v>501.06</v>
      </c>
      <c r="E50" s="12">
        <f t="shared" si="7"/>
        <v>21.321702127659574</v>
      </c>
      <c r="F50" s="65"/>
      <c r="G50" s="12"/>
    </row>
    <row r="51" spans="1:7" x14ac:dyDescent="0.25">
      <c r="A51" s="9">
        <v>3</v>
      </c>
      <c r="B51" s="10"/>
      <c r="C51" s="13"/>
      <c r="D51" s="12">
        <v>639.62</v>
      </c>
      <c r="E51" s="12">
        <f t="shared" si="7"/>
        <v>27.217872340425533</v>
      </c>
      <c r="F51" s="65"/>
      <c r="G51" s="12"/>
    </row>
    <row r="52" spans="1:7" x14ac:dyDescent="0.25">
      <c r="A52" s="9">
        <v>4</v>
      </c>
      <c r="B52" s="9"/>
      <c r="C52" s="13"/>
      <c r="D52" s="12">
        <v>575.08000000000004</v>
      </c>
      <c r="E52" s="12">
        <f t="shared" si="7"/>
        <v>24.47148936170213</v>
      </c>
      <c r="F52" s="65"/>
      <c r="G52" s="12"/>
    </row>
    <row r="53" spans="1:7" x14ac:dyDescent="0.25">
      <c r="A53" s="9">
        <v>5</v>
      </c>
      <c r="B53" s="10"/>
      <c r="C53" s="10"/>
      <c r="D53" s="12">
        <v>606.13</v>
      </c>
      <c r="E53" s="12">
        <f t="shared" si="7"/>
        <v>25.792765957446807</v>
      </c>
      <c r="F53" s="66"/>
      <c r="G53" s="12"/>
    </row>
    <row r="54" spans="1:7" x14ac:dyDescent="0.25">
      <c r="A54" s="48" t="s">
        <v>104</v>
      </c>
      <c r="B54" s="49"/>
      <c r="C54" s="14"/>
      <c r="D54" s="15">
        <f>(D49+D50+D51+D52+D53)/5</f>
        <v>577.18399999999997</v>
      </c>
      <c r="E54" s="15">
        <f t="shared" si="7"/>
        <v>24.561021276595742</v>
      </c>
      <c r="F54" s="16">
        <v>0.25</v>
      </c>
      <c r="G54" s="15"/>
    </row>
  </sheetData>
  <mergeCells count="26">
    <mergeCell ref="H1:K1"/>
    <mergeCell ref="L1:O1"/>
    <mergeCell ref="D2:D3"/>
    <mergeCell ref="E2:E3"/>
    <mergeCell ref="F2:F3"/>
    <mergeCell ref="H2:H3"/>
    <mergeCell ref="I2:I3"/>
    <mergeCell ref="J2:J3"/>
    <mergeCell ref="K2:K3"/>
    <mergeCell ref="L2:L3"/>
    <mergeCell ref="M2:M3"/>
    <mergeCell ref="N2:N3"/>
    <mergeCell ref="O2:O3"/>
    <mergeCell ref="A1:A3"/>
    <mergeCell ref="B1:B3"/>
    <mergeCell ref="C1:C3"/>
    <mergeCell ref="D1:F1"/>
    <mergeCell ref="G1:G3"/>
    <mergeCell ref="G47:G48"/>
    <mergeCell ref="F49:F53"/>
    <mergeCell ref="A54:B54"/>
    <mergeCell ref="A45:E45"/>
    <mergeCell ref="A47:B48"/>
    <mergeCell ref="D47:D48"/>
    <mergeCell ref="E47:E48"/>
    <mergeCell ref="F47:F48"/>
  </mergeCells>
  <pageMargins left="0.7" right="0.7" top="0.75" bottom="0.75" header="0.3" footer="0.3"/>
  <pageSetup paperSize="9" scale="58" fitToWidth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52"/>
  <sheetViews>
    <sheetView zoomScaleNormal="100" workbookViewId="0">
      <selection activeCell="E32" sqref="E32"/>
    </sheetView>
  </sheetViews>
  <sheetFormatPr defaultRowHeight="15" x14ac:dyDescent="0.25"/>
  <cols>
    <col min="1" max="1" width="15.28515625" customWidth="1"/>
    <col min="2" max="2" width="25.140625" customWidth="1"/>
    <col min="7" max="7" width="10.42578125" customWidth="1"/>
  </cols>
  <sheetData>
    <row r="1" spans="1:19" x14ac:dyDescent="0.25">
      <c r="A1" s="61" t="s">
        <v>34</v>
      </c>
      <c r="B1" s="61" t="s">
        <v>1</v>
      </c>
      <c r="C1" s="60" t="s">
        <v>2</v>
      </c>
      <c r="D1" s="68" t="s">
        <v>3</v>
      </c>
      <c r="E1" s="69"/>
      <c r="F1" s="70"/>
      <c r="G1" s="60" t="s">
        <v>4</v>
      </c>
      <c r="H1" s="68" t="s">
        <v>5</v>
      </c>
      <c r="I1" s="69"/>
      <c r="J1" s="69"/>
      <c r="K1" s="70"/>
      <c r="L1" s="68" t="s">
        <v>6</v>
      </c>
      <c r="M1" s="69"/>
      <c r="N1" s="69"/>
      <c r="O1" s="70"/>
    </row>
    <row r="2" spans="1:19" x14ac:dyDescent="0.25">
      <c r="A2" s="71"/>
      <c r="B2" s="71"/>
      <c r="C2" s="60"/>
      <c r="D2" s="62" t="s">
        <v>7</v>
      </c>
      <c r="E2" s="62" t="s">
        <v>8</v>
      </c>
      <c r="F2" s="62" t="s">
        <v>9</v>
      </c>
      <c r="G2" s="60"/>
      <c r="H2" s="62" t="s">
        <v>10</v>
      </c>
      <c r="I2" s="62" t="s">
        <v>11</v>
      </c>
      <c r="J2" s="62" t="s">
        <v>12</v>
      </c>
      <c r="K2" s="62" t="s">
        <v>13</v>
      </c>
      <c r="L2" s="62" t="s">
        <v>14</v>
      </c>
      <c r="M2" s="62" t="s">
        <v>15</v>
      </c>
      <c r="N2" s="62" t="s">
        <v>16</v>
      </c>
      <c r="O2" s="62" t="s">
        <v>17</v>
      </c>
    </row>
    <row r="3" spans="1:19" ht="14.45" customHeight="1" x14ac:dyDescent="0.25">
      <c r="A3" s="71"/>
      <c r="B3" s="7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9" x14ac:dyDescent="0.25">
      <c r="A4" s="18" t="s">
        <v>30</v>
      </c>
      <c r="B4" s="20"/>
      <c r="C4" s="20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"/>
      <c r="Q4" s="2"/>
      <c r="R4" s="2"/>
      <c r="S4" s="2"/>
    </row>
    <row r="5" spans="1:19" x14ac:dyDescent="0.25">
      <c r="A5" s="47" t="s">
        <v>113</v>
      </c>
      <c r="B5" s="20"/>
      <c r="C5" s="20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"/>
      <c r="Q5" s="2"/>
      <c r="R5" s="2"/>
      <c r="S5" s="2"/>
    </row>
    <row r="6" spans="1:19" ht="16.149999999999999" customHeight="1" x14ac:dyDescent="0.25">
      <c r="A6" s="24" t="s">
        <v>89</v>
      </c>
      <c r="B6" s="24" t="s">
        <v>69</v>
      </c>
      <c r="C6" s="27" t="s">
        <v>107</v>
      </c>
      <c r="D6" s="28">
        <v>10.61</v>
      </c>
      <c r="E6" s="28">
        <v>13.26</v>
      </c>
      <c r="F6" s="28">
        <v>22.5</v>
      </c>
      <c r="G6" s="28">
        <v>220.49</v>
      </c>
      <c r="H6" s="28">
        <v>9.0999999999999998E-2</v>
      </c>
      <c r="I6" s="28">
        <v>2</v>
      </c>
      <c r="J6" s="28">
        <v>28.5</v>
      </c>
      <c r="K6" s="28">
        <v>1.8220000000000001</v>
      </c>
      <c r="L6" s="28">
        <v>76.378</v>
      </c>
      <c r="M6" s="28">
        <v>84.93</v>
      </c>
      <c r="N6" s="28">
        <v>46.332000000000001</v>
      </c>
      <c r="O6" s="28">
        <v>1.2310000000000001</v>
      </c>
      <c r="P6" s="2"/>
      <c r="Q6" s="2"/>
      <c r="R6" s="2"/>
      <c r="S6" s="2"/>
    </row>
    <row r="7" spans="1:19" x14ac:dyDescent="0.25">
      <c r="A7" s="21" t="s">
        <v>83</v>
      </c>
      <c r="B7" s="21" t="s">
        <v>52</v>
      </c>
      <c r="C7" s="22">
        <v>150</v>
      </c>
      <c r="D7" s="23">
        <v>5.6609999999999996</v>
      </c>
      <c r="E7" s="23">
        <v>4.2889999999999997</v>
      </c>
      <c r="F7" s="23">
        <v>36.04</v>
      </c>
      <c r="G7" s="23">
        <v>205.76300000000001</v>
      </c>
      <c r="H7" s="23">
        <v>8.6999999999999994E-2</v>
      </c>
      <c r="I7" s="23">
        <v>0</v>
      </c>
      <c r="J7" s="23">
        <v>20</v>
      </c>
      <c r="K7" s="23">
        <v>0.81699999999999995</v>
      </c>
      <c r="L7" s="23">
        <v>13.058</v>
      </c>
      <c r="M7" s="23">
        <v>46.395000000000003</v>
      </c>
      <c r="N7" s="23">
        <v>8.3040000000000003</v>
      </c>
      <c r="O7" s="23">
        <v>0.84499999999999997</v>
      </c>
      <c r="P7" s="2"/>
      <c r="Q7" s="2"/>
      <c r="R7" s="2"/>
      <c r="S7" s="2"/>
    </row>
    <row r="8" spans="1:19" x14ac:dyDescent="0.25">
      <c r="A8" s="21" t="s">
        <v>96</v>
      </c>
      <c r="B8" s="24" t="s">
        <v>75</v>
      </c>
      <c r="C8" s="27">
        <v>200</v>
      </c>
      <c r="D8" s="28">
        <v>4.01</v>
      </c>
      <c r="E8" s="28">
        <v>2.95</v>
      </c>
      <c r="F8" s="28">
        <v>12.01</v>
      </c>
      <c r="G8" s="28">
        <v>84.93</v>
      </c>
      <c r="H8" s="28">
        <v>2.1999999999999999E-2</v>
      </c>
      <c r="I8" s="28">
        <v>0.54</v>
      </c>
      <c r="J8" s="28">
        <v>9.1199999999999992</v>
      </c>
      <c r="K8" s="28">
        <v>1.2E-2</v>
      </c>
      <c r="L8" s="28">
        <v>113.12</v>
      </c>
      <c r="M8" s="28">
        <v>107.2</v>
      </c>
      <c r="N8" s="28">
        <v>29.6</v>
      </c>
      <c r="O8" s="28">
        <v>0.99399999999999999</v>
      </c>
      <c r="P8" s="2"/>
      <c r="Q8" s="2"/>
      <c r="R8" s="2"/>
      <c r="S8" s="2"/>
    </row>
    <row r="9" spans="1:19" ht="13.9" customHeight="1" x14ac:dyDescent="0.25">
      <c r="A9" s="21" t="s">
        <v>91</v>
      </c>
      <c r="B9" s="21" t="s">
        <v>90</v>
      </c>
      <c r="C9" s="22">
        <v>40</v>
      </c>
      <c r="D9" s="23">
        <v>3.42</v>
      </c>
      <c r="E9" s="23">
        <v>1.2600000000000002</v>
      </c>
      <c r="F9" s="23">
        <v>23.13</v>
      </c>
      <c r="G9" s="23">
        <v>117.54</v>
      </c>
      <c r="H9" s="23">
        <v>6.9750000000000006E-2</v>
      </c>
      <c r="I9" s="23">
        <v>0.9</v>
      </c>
      <c r="J9" s="23">
        <v>0</v>
      </c>
      <c r="K9" s="23">
        <v>0.7</v>
      </c>
      <c r="L9" s="23">
        <v>20.3</v>
      </c>
      <c r="M9" s="23">
        <v>29.25</v>
      </c>
      <c r="N9" s="23">
        <v>5.3999999999999995</v>
      </c>
      <c r="O9" s="23">
        <v>0.54</v>
      </c>
      <c r="P9" s="2"/>
      <c r="Q9" s="2"/>
      <c r="R9" s="2"/>
      <c r="S9" s="2"/>
    </row>
    <row r="10" spans="1:19" ht="15" customHeight="1" x14ac:dyDescent="0.25">
      <c r="A10" s="47" t="s">
        <v>114</v>
      </c>
      <c r="B10" s="20"/>
      <c r="C10" s="25">
        <v>500</v>
      </c>
      <c r="D10" s="40">
        <f t="shared" ref="D10:O10" si="0">SUM(D6:D9)</f>
        <v>23.701000000000001</v>
      </c>
      <c r="E10" s="40">
        <f t="shared" si="0"/>
        <v>21.759</v>
      </c>
      <c r="F10" s="40">
        <f t="shared" si="0"/>
        <v>93.679999999999993</v>
      </c>
      <c r="G10" s="40">
        <f t="shared" si="0"/>
        <v>628.72300000000007</v>
      </c>
      <c r="H10" s="40">
        <f t="shared" si="0"/>
        <v>0.26974999999999999</v>
      </c>
      <c r="I10" s="40">
        <f t="shared" si="0"/>
        <v>3.44</v>
      </c>
      <c r="J10" s="40">
        <f t="shared" si="0"/>
        <v>57.62</v>
      </c>
      <c r="K10" s="40">
        <f t="shared" si="0"/>
        <v>3.351</v>
      </c>
      <c r="L10" s="40">
        <f t="shared" si="0"/>
        <v>222.85600000000002</v>
      </c>
      <c r="M10" s="40">
        <f t="shared" si="0"/>
        <v>267.77500000000003</v>
      </c>
      <c r="N10" s="40">
        <f t="shared" si="0"/>
        <v>89.63600000000001</v>
      </c>
      <c r="O10" s="40">
        <f t="shared" si="0"/>
        <v>3.6100000000000003</v>
      </c>
      <c r="P10" s="4">
        <f>D10*4*100/G10</f>
        <v>15.078818493994968</v>
      </c>
      <c r="Q10" s="4">
        <f>E10*9*100/G10</f>
        <v>31.147421042335019</v>
      </c>
      <c r="R10" s="4">
        <f>F10*4*100/G10</f>
        <v>59.600173685390857</v>
      </c>
      <c r="S10" s="2"/>
    </row>
    <row r="11" spans="1:19" x14ac:dyDescent="0.25">
      <c r="A11" s="18" t="s">
        <v>31</v>
      </c>
      <c r="B11" s="20"/>
      <c r="C11" s="41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2"/>
      <c r="Q11" s="2"/>
      <c r="R11" s="2"/>
      <c r="S11" s="2"/>
    </row>
    <row r="12" spans="1:19" x14ac:dyDescent="0.25">
      <c r="A12" s="47" t="s">
        <v>113</v>
      </c>
      <c r="B12" s="20"/>
      <c r="C12" s="2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"/>
      <c r="Q12" s="2"/>
      <c r="R12" s="2"/>
      <c r="S12" s="2"/>
    </row>
    <row r="13" spans="1:19" ht="15.6" customHeight="1" x14ac:dyDescent="0.25">
      <c r="A13" s="24" t="s">
        <v>73</v>
      </c>
      <c r="B13" s="21" t="s">
        <v>37</v>
      </c>
      <c r="C13" s="22">
        <v>200</v>
      </c>
      <c r="D13" s="23">
        <v>15.67</v>
      </c>
      <c r="E13" s="23">
        <v>16.899999999999999</v>
      </c>
      <c r="F13" s="23">
        <v>34.479999999999997</v>
      </c>
      <c r="G13" s="23">
        <v>335.142</v>
      </c>
      <c r="H13" s="23">
        <v>0.24</v>
      </c>
      <c r="I13" s="23">
        <v>27.027999999999999</v>
      </c>
      <c r="J13" s="23">
        <v>288.3</v>
      </c>
      <c r="K13" s="23">
        <v>0.82</v>
      </c>
      <c r="L13" s="23">
        <v>118.31</v>
      </c>
      <c r="M13" s="23">
        <v>308.61500000000001</v>
      </c>
      <c r="N13" s="23">
        <v>48.37</v>
      </c>
      <c r="O13" s="23">
        <v>3.8</v>
      </c>
      <c r="P13" s="2"/>
      <c r="Q13" s="2"/>
      <c r="R13" s="2"/>
      <c r="S13" s="2"/>
    </row>
    <row r="14" spans="1:19" ht="25.5" x14ac:dyDescent="0.25">
      <c r="A14" s="24" t="s">
        <v>94</v>
      </c>
      <c r="B14" s="21" t="s">
        <v>48</v>
      </c>
      <c r="C14" s="22">
        <v>60</v>
      </c>
      <c r="D14" s="23">
        <v>0.92999999999999994</v>
      </c>
      <c r="E14" s="23">
        <v>0.06</v>
      </c>
      <c r="F14" s="23">
        <v>1.9500000000000002</v>
      </c>
      <c r="G14" s="23">
        <v>12</v>
      </c>
      <c r="H14" s="23">
        <v>3.3000000000000002E-2</v>
      </c>
      <c r="I14" s="23">
        <v>3</v>
      </c>
      <c r="J14" s="23">
        <v>0</v>
      </c>
      <c r="K14" s="23">
        <v>0.06</v>
      </c>
      <c r="L14" s="23">
        <v>6</v>
      </c>
      <c r="M14" s="23">
        <v>18.600000000000001</v>
      </c>
      <c r="N14" s="23">
        <v>6.3000000000000007</v>
      </c>
      <c r="O14" s="23">
        <v>0.21000000000000002</v>
      </c>
      <c r="P14" s="2"/>
      <c r="Q14" s="2"/>
      <c r="R14" s="2"/>
      <c r="S14" s="2"/>
    </row>
    <row r="15" spans="1:19" x14ac:dyDescent="0.25">
      <c r="A15" s="24" t="s">
        <v>74</v>
      </c>
      <c r="B15" s="21" t="s">
        <v>33</v>
      </c>
      <c r="C15" s="22">
        <v>200</v>
      </c>
      <c r="D15" s="23">
        <v>0.17</v>
      </c>
      <c r="E15" s="23">
        <v>7.0000000000000007E-2</v>
      </c>
      <c r="F15" s="23">
        <v>13.393000000000001</v>
      </c>
      <c r="G15" s="23">
        <v>58.09</v>
      </c>
      <c r="H15" s="23">
        <v>4.0000000000000001E-3</v>
      </c>
      <c r="I15" s="23">
        <v>50</v>
      </c>
      <c r="J15" s="23">
        <v>40.85</v>
      </c>
      <c r="K15" s="23">
        <v>0.19</v>
      </c>
      <c r="L15" s="23">
        <v>3</v>
      </c>
      <c r="M15" s="23">
        <v>0.85</v>
      </c>
      <c r="N15" s="23">
        <v>0.85</v>
      </c>
      <c r="O15" s="23">
        <v>0.183</v>
      </c>
      <c r="P15" s="2"/>
      <c r="Q15" s="2"/>
      <c r="R15" s="2"/>
      <c r="S15" s="2"/>
    </row>
    <row r="16" spans="1:19" ht="14.45" customHeight="1" x14ac:dyDescent="0.25">
      <c r="A16" s="21" t="s">
        <v>91</v>
      </c>
      <c r="B16" s="21" t="s">
        <v>90</v>
      </c>
      <c r="C16" s="22">
        <v>40</v>
      </c>
      <c r="D16" s="23">
        <v>3.42</v>
      </c>
      <c r="E16" s="23">
        <v>1.2600000000000002</v>
      </c>
      <c r="F16" s="23">
        <v>23.13</v>
      </c>
      <c r="G16" s="23">
        <v>117.54</v>
      </c>
      <c r="H16" s="23">
        <v>6.9750000000000006E-2</v>
      </c>
      <c r="I16" s="23">
        <v>0.9</v>
      </c>
      <c r="J16" s="23">
        <v>0</v>
      </c>
      <c r="K16" s="23">
        <v>0.7</v>
      </c>
      <c r="L16" s="23">
        <v>20.3</v>
      </c>
      <c r="M16" s="23">
        <v>29.25</v>
      </c>
      <c r="N16" s="23">
        <v>5.3999999999999995</v>
      </c>
      <c r="O16" s="23">
        <v>0.54</v>
      </c>
      <c r="P16" s="2"/>
      <c r="Q16" s="2"/>
      <c r="R16" s="2"/>
      <c r="S16" s="2"/>
    </row>
    <row r="17" spans="1:19" ht="16.149999999999999" customHeight="1" x14ac:dyDescent="0.25">
      <c r="A17" s="47" t="s">
        <v>114</v>
      </c>
      <c r="B17" s="20"/>
      <c r="C17" s="25">
        <f t="shared" ref="C17:O17" si="1">SUM(C13:C16)</f>
        <v>500</v>
      </c>
      <c r="D17" s="26">
        <f t="shared" si="1"/>
        <v>20.190000000000005</v>
      </c>
      <c r="E17" s="26">
        <f t="shared" si="1"/>
        <v>18.29</v>
      </c>
      <c r="F17" s="26">
        <f t="shared" si="1"/>
        <v>72.953000000000003</v>
      </c>
      <c r="G17" s="26">
        <f t="shared" si="1"/>
        <v>522.77199999999993</v>
      </c>
      <c r="H17" s="26">
        <f t="shared" si="1"/>
        <v>0.34675</v>
      </c>
      <c r="I17" s="26">
        <f t="shared" si="1"/>
        <v>80.927999999999997</v>
      </c>
      <c r="J17" s="26">
        <f t="shared" si="1"/>
        <v>329.15000000000003</v>
      </c>
      <c r="K17" s="26">
        <f t="shared" si="1"/>
        <v>1.7699999999999998</v>
      </c>
      <c r="L17" s="26">
        <f t="shared" si="1"/>
        <v>147.61000000000001</v>
      </c>
      <c r="M17" s="26">
        <f t="shared" si="1"/>
        <v>357.31500000000005</v>
      </c>
      <c r="N17" s="26">
        <f t="shared" si="1"/>
        <v>60.92</v>
      </c>
      <c r="O17" s="26">
        <f t="shared" si="1"/>
        <v>4.7329999999999997</v>
      </c>
      <c r="P17" s="4">
        <f>D17*4*100/G17</f>
        <v>15.448417283251596</v>
      </c>
      <c r="Q17" s="4">
        <f>E17*9*100/G17</f>
        <v>31.487914425409169</v>
      </c>
      <c r="R17" s="4">
        <f>F17*4*100/G17</f>
        <v>55.820128086431566</v>
      </c>
      <c r="S17" s="2"/>
    </row>
    <row r="18" spans="1:19" x14ac:dyDescent="0.25">
      <c r="A18" s="18" t="s">
        <v>32</v>
      </c>
      <c r="B18" s="20"/>
      <c r="C18" s="2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"/>
      <c r="Q18" s="2"/>
      <c r="R18" s="2"/>
      <c r="S18" s="2"/>
    </row>
    <row r="19" spans="1:19" x14ac:dyDescent="0.25">
      <c r="A19" s="47" t="s">
        <v>113</v>
      </c>
      <c r="B19" s="20"/>
      <c r="C19" s="2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"/>
      <c r="Q19" s="2"/>
      <c r="R19" s="2"/>
      <c r="S19" s="2"/>
    </row>
    <row r="20" spans="1:19" ht="25.5" x14ac:dyDescent="0.25">
      <c r="A20" s="24" t="s">
        <v>77</v>
      </c>
      <c r="B20" s="24" t="s">
        <v>0</v>
      </c>
      <c r="C20" s="27">
        <v>250</v>
      </c>
      <c r="D20" s="28">
        <v>7.78</v>
      </c>
      <c r="E20" s="28">
        <v>10.16</v>
      </c>
      <c r="F20" s="28">
        <v>28.01</v>
      </c>
      <c r="G20" s="28">
        <v>246.28</v>
      </c>
      <c r="H20" s="28">
        <v>0.08</v>
      </c>
      <c r="I20" s="28">
        <v>1</v>
      </c>
      <c r="J20" s="28">
        <v>24</v>
      </c>
      <c r="K20" s="28">
        <v>0</v>
      </c>
      <c r="L20" s="28">
        <v>207.96</v>
      </c>
      <c r="M20" s="28">
        <v>174.25</v>
      </c>
      <c r="N20" s="28">
        <v>27.75</v>
      </c>
      <c r="O20" s="28">
        <v>0.61</v>
      </c>
      <c r="P20" s="2"/>
      <c r="Q20" s="2"/>
      <c r="R20" s="2"/>
      <c r="S20" s="2"/>
    </row>
    <row r="21" spans="1:19" ht="27.6" customHeight="1" x14ac:dyDescent="0.25">
      <c r="A21" s="24" t="s">
        <v>93</v>
      </c>
      <c r="B21" s="21" t="s">
        <v>50</v>
      </c>
      <c r="C21" s="22">
        <v>60</v>
      </c>
      <c r="D21" s="23">
        <v>5.52</v>
      </c>
      <c r="E21" s="23">
        <v>3.26</v>
      </c>
      <c r="F21" s="23">
        <v>18.13</v>
      </c>
      <c r="G21" s="23">
        <v>118.5</v>
      </c>
      <c r="H21" s="23">
        <v>6.9750000000000006E-2</v>
      </c>
      <c r="I21" s="23">
        <v>0.9</v>
      </c>
      <c r="J21" s="23">
        <v>0</v>
      </c>
      <c r="K21" s="23">
        <v>0.7</v>
      </c>
      <c r="L21" s="23">
        <v>20.3</v>
      </c>
      <c r="M21" s="23">
        <v>29.25</v>
      </c>
      <c r="N21" s="23">
        <v>5.3999999999999995</v>
      </c>
      <c r="O21" s="23">
        <v>0.54</v>
      </c>
      <c r="P21" s="2"/>
      <c r="Q21" s="2"/>
      <c r="R21" s="2"/>
      <c r="S21" s="2"/>
    </row>
    <row r="22" spans="1:19" ht="15" customHeight="1" x14ac:dyDescent="0.25">
      <c r="A22" s="24" t="s">
        <v>85</v>
      </c>
      <c r="B22" s="24" t="s">
        <v>20</v>
      </c>
      <c r="C22" s="27">
        <v>200</v>
      </c>
      <c r="D22" s="28">
        <v>3.59</v>
      </c>
      <c r="E22" s="28">
        <v>2.85</v>
      </c>
      <c r="F22" s="28">
        <v>12.712</v>
      </c>
      <c r="G22" s="28">
        <v>92.08</v>
      </c>
      <c r="H22" s="28">
        <v>2.1999999999999999E-2</v>
      </c>
      <c r="I22" s="28">
        <v>0.54</v>
      </c>
      <c r="J22" s="28">
        <v>9.1199999999999992</v>
      </c>
      <c r="K22" s="28">
        <v>1.2E-2</v>
      </c>
      <c r="L22" s="28">
        <v>113.12</v>
      </c>
      <c r="M22" s="28">
        <v>107.2</v>
      </c>
      <c r="N22" s="28">
        <v>29.6</v>
      </c>
      <c r="O22" s="28">
        <v>0.99399999999999999</v>
      </c>
      <c r="P22" s="2"/>
      <c r="Q22" s="2"/>
      <c r="R22" s="2"/>
      <c r="S22" s="2"/>
    </row>
    <row r="23" spans="1:19" ht="12" customHeight="1" x14ac:dyDescent="0.25">
      <c r="A23" s="47" t="s">
        <v>114</v>
      </c>
      <c r="B23" s="20"/>
      <c r="C23" s="25">
        <f t="shared" ref="C23:O23" si="2">SUM(C20:C22)</f>
        <v>510</v>
      </c>
      <c r="D23" s="26">
        <f t="shared" si="2"/>
        <v>16.89</v>
      </c>
      <c r="E23" s="26">
        <f t="shared" si="2"/>
        <v>16.27</v>
      </c>
      <c r="F23" s="26">
        <f t="shared" si="2"/>
        <v>58.852000000000004</v>
      </c>
      <c r="G23" s="26">
        <f t="shared" si="2"/>
        <v>456.85999999999996</v>
      </c>
      <c r="H23" s="26">
        <f t="shared" si="2"/>
        <v>0.17174999999999999</v>
      </c>
      <c r="I23" s="26">
        <f t="shared" si="2"/>
        <v>2.44</v>
      </c>
      <c r="J23" s="26">
        <f t="shared" si="2"/>
        <v>33.119999999999997</v>
      </c>
      <c r="K23" s="26">
        <f t="shared" si="2"/>
        <v>0.71199999999999997</v>
      </c>
      <c r="L23" s="26">
        <f t="shared" si="2"/>
        <v>341.38</v>
      </c>
      <c r="M23" s="26">
        <f t="shared" si="2"/>
        <v>310.7</v>
      </c>
      <c r="N23" s="26">
        <f t="shared" si="2"/>
        <v>62.75</v>
      </c>
      <c r="O23" s="26">
        <f t="shared" si="2"/>
        <v>2.1440000000000001</v>
      </c>
      <c r="P23" s="4">
        <f>D23*4*100/G23</f>
        <v>14.787900013133127</v>
      </c>
      <c r="Q23" s="4">
        <f>E23*9*100/G23</f>
        <v>32.051394300223265</v>
      </c>
      <c r="R23" s="4">
        <f>F23*4*100/G23</f>
        <v>51.52738256796394</v>
      </c>
      <c r="S23" s="2"/>
    </row>
    <row r="24" spans="1:19" x14ac:dyDescent="0.25">
      <c r="A24" s="18" t="s">
        <v>41</v>
      </c>
      <c r="B24" s="20"/>
      <c r="C24" s="2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"/>
      <c r="Q24" s="2"/>
      <c r="R24" s="2"/>
      <c r="S24" s="2"/>
    </row>
    <row r="25" spans="1:19" x14ac:dyDescent="0.25">
      <c r="A25" s="47" t="s">
        <v>113</v>
      </c>
      <c r="B25" s="20"/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"/>
      <c r="Q25" s="2"/>
      <c r="R25" s="2"/>
      <c r="S25" s="2"/>
    </row>
    <row r="26" spans="1:19" x14ac:dyDescent="0.25">
      <c r="A26" s="21" t="s">
        <v>95</v>
      </c>
      <c r="B26" s="21" t="s">
        <v>53</v>
      </c>
      <c r="C26" s="22">
        <v>60</v>
      </c>
      <c r="D26" s="23">
        <v>0.1</v>
      </c>
      <c r="E26" s="23">
        <v>0.04</v>
      </c>
      <c r="F26" s="23">
        <v>0.76</v>
      </c>
      <c r="G26" s="23">
        <v>10.3</v>
      </c>
      <c r="H26" s="23">
        <v>1.2E-2</v>
      </c>
      <c r="I26" s="23">
        <v>2.8</v>
      </c>
      <c r="J26" s="23">
        <v>0</v>
      </c>
      <c r="K26" s="23">
        <v>0.04</v>
      </c>
      <c r="L26" s="23">
        <v>6.8</v>
      </c>
      <c r="M26" s="23">
        <v>12</v>
      </c>
      <c r="N26" s="23">
        <v>5.6</v>
      </c>
      <c r="O26" s="23">
        <v>0.2</v>
      </c>
      <c r="P26" s="2"/>
      <c r="Q26" s="2"/>
      <c r="R26" s="2"/>
      <c r="S26" s="2"/>
    </row>
    <row r="27" spans="1:19" x14ac:dyDescent="0.25">
      <c r="A27" s="24" t="s">
        <v>71</v>
      </c>
      <c r="B27" s="24" t="s">
        <v>39</v>
      </c>
      <c r="C27" s="27">
        <v>200</v>
      </c>
      <c r="D27" s="28">
        <v>20.64</v>
      </c>
      <c r="E27" s="28">
        <v>21.21</v>
      </c>
      <c r="F27" s="28">
        <v>57.61</v>
      </c>
      <c r="G27" s="28">
        <v>476.29599999999999</v>
      </c>
      <c r="H27" s="28">
        <v>0.105</v>
      </c>
      <c r="I27" s="28">
        <v>4.5999999999999996</v>
      </c>
      <c r="J27" s="28">
        <v>9.1</v>
      </c>
      <c r="K27" s="28">
        <v>3.2330000000000001</v>
      </c>
      <c r="L27" s="28">
        <v>25.52</v>
      </c>
      <c r="M27" s="28">
        <v>269.39999999999998</v>
      </c>
      <c r="N27" s="28">
        <v>49.95</v>
      </c>
      <c r="O27" s="28">
        <v>2.0830000000000002</v>
      </c>
      <c r="P27" s="2"/>
      <c r="Q27" s="2"/>
      <c r="R27" s="2"/>
      <c r="S27" s="2"/>
    </row>
    <row r="28" spans="1:19" x14ac:dyDescent="0.25">
      <c r="A28" s="21" t="s">
        <v>82</v>
      </c>
      <c r="B28" s="24" t="s">
        <v>19</v>
      </c>
      <c r="C28" s="27">
        <v>200</v>
      </c>
      <c r="D28" s="28">
        <v>5.3999999999999999E-2</v>
      </c>
      <c r="E28" s="28">
        <v>6.0000000000000001E-3</v>
      </c>
      <c r="F28" s="28">
        <v>9.1649999999999991</v>
      </c>
      <c r="G28" s="28">
        <v>37.962000000000003</v>
      </c>
      <c r="H28" s="28">
        <v>3.0000000000000001E-3</v>
      </c>
      <c r="I28" s="28">
        <v>2.5</v>
      </c>
      <c r="J28" s="28">
        <v>0</v>
      </c>
      <c r="K28" s="28">
        <v>1.2E-2</v>
      </c>
      <c r="L28" s="28">
        <v>7.35</v>
      </c>
      <c r="M28" s="28">
        <v>9.56</v>
      </c>
      <c r="N28" s="28">
        <v>5.12</v>
      </c>
      <c r="O28" s="28">
        <v>0.88300000000000001</v>
      </c>
      <c r="P28" s="2"/>
      <c r="Q28" s="2"/>
      <c r="R28" s="2"/>
      <c r="S28" s="2"/>
    </row>
    <row r="29" spans="1:19" ht="15" customHeight="1" x14ac:dyDescent="0.25">
      <c r="A29" s="21" t="s">
        <v>91</v>
      </c>
      <c r="B29" s="21" t="s">
        <v>90</v>
      </c>
      <c r="C29" s="22">
        <v>40</v>
      </c>
      <c r="D29" s="23">
        <v>3.42</v>
      </c>
      <c r="E29" s="23">
        <v>1.2600000000000002</v>
      </c>
      <c r="F29" s="23">
        <v>23.13</v>
      </c>
      <c r="G29" s="23">
        <v>117.54</v>
      </c>
      <c r="H29" s="23">
        <v>6.9750000000000006E-2</v>
      </c>
      <c r="I29" s="23">
        <v>0.9</v>
      </c>
      <c r="J29" s="23">
        <v>0</v>
      </c>
      <c r="K29" s="23">
        <v>0.7</v>
      </c>
      <c r="L29" s="23">
        <v>20.3</v>
      </c>
      <c r="M29" s="23">
        <v>29.25</v>
      </c>
      <c r="N29" s="23">
        <v>5.3999999999999995</v>
      </c>
      <c r="O29" s="23">
        <v>0.54</v>
      </c>
      <c r="P29" s="2"/>
      <c r="Q29" s="2"/>
      <c r="R29" s="2"/>
      <c r="S29" s="2"/>
    </row>
    <row r="30" spans="1:19" ht="16.149999999999999" customHeight="1" x14ac:dyDescent="0.25">
      <c r="A30" s="47" t="s">
        <v>114</v>
      </c>
      <c r="B30" s="18"/>
      <c r="C30" s="25">
        <f t="shared" ref="C30:O30" si="3">SUM(C26:C29)</f>
        <v>500</v>
      </c>
      <c r="D30" s="26">
        <f t="shared" si="3"/>
        <v>24.213999999999999</v>
      </c>
      <c r="E30" s="26">
        <f t="shared" si="3"/>
        <v>22.516000000000002</v>
      </c>
      <c r="F30" s="26">
        <f t="shared" si="3"/>
        <v>90.664999999999992</v>
      </c>
      <c r="G30" s="26">
        <f t="shared" si="3"/>
        <v>642.09799999999996</v>
      </c>
      <c r="H30" s="26">
        <f t="shared" si="3"/>
        <v>0.18975</v>
      </c>
      <c r="I30" s="26">
        <f t="shared" si="3"/>
        <v>10.799999999999999</v>
      </c>
      <c r="J30" s="26">
        <f t="shared" si="3"/>
        <v>9.1</v>
      </c>
      <c r="K30" s="26">
        <f t="shared" si="3"/>
        <v>3.9850000000000003</v>
      </c>
      <c r="L30" s="26">
        <f t="shared" si="3"/>
        <v>59.97</v>
      </c>
      <c r="M30" s="26">
        <f t="shared" si="3"/>
        <v>320.20999999999998</v>
      </c>
      <c r="N30" s="26">
        <f t="shared" si="3"/>
        <v>66.070000000000007</v>
      </c>
      <c r="O30" s="26">
        <f t="shared" si="3"/>
        <v>3.7060000000000004</v>
      </c>
      <c r="P30" s="4">
        <f>D30*4*100/G30</f>
        <v>15.084301773249566</v>
      </c>
      <c r="Q30" s="4">
        <f>E30*9*100/G30</f>
        <v>31.559668461823588</v>
      </c>
      <c r="R30" s="4">
        <f>F30*4*100/G30</f>
        <v>56.480474943077226</v>
      </c>
      <c r="S30" s="1"/>
    </row>
    <row r="31" spans="1:19" x14ac:dyDescent="0.25">
      <c r="A31" s="18" t="s">
        <v>56</v>
      </c>
      <c r="B31" s="20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"/>
      <c r="Q31" s="2"/>
      <c r="R31" s="2"/>
      <c r="S31" s="2"/>
    </row>
    <row r="32" spans="1:19" x14ac:dyDescent="0.25">
      <c r="A32" s="47" t="s">
        <v>113</v>
      </c>
      <c r="B32" s="20"/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"/>
      <c r="Q32" s="2"/>
      <c r="R32" s="2"/>
      <c r="S32" s="2"/>
    </row>
    <row r="33" spans="1:19" x14ac:dyDescent="0.25">
      <c r="A33" s="21" t="s">
        <v>95</v>
      </c>
      <c r="B33" s="21" t="s">
        <v>45</v>
      </c>
      <c r="C33" s="22">
        <v>60</v>
      </c>
      <c r="D33" s="23">
        <v>0.28000000000000003</v>
      </c>
      <c r="E33" s="23">
        <v>0.04</v>
      </c>
      <c r="F33" s="23">
        <v>0.76</v>
      </c>
      <c r="G33" s="23">
        <v>4.4000000000000004</v>
      </c>
      <c r="H33" s="23">
        <v>1.2E-2</v>
      </c>
      <c r="I33" s="23">
        <v>2.8</v>
      </c>
      <c r="J33" s="23">
        <v>0</v>
      </c>
      <c r="K33" s="23">
        <v>0.04</v>
      </c>
      <c r="L33" s="23">
        <v>6.8</v>
      </c>
      <c r="M33" s="23">
        <v>12</v>
      </c>
      <c r="N33" s="23">
        <v>5.6</v>
      </c>
      <c r="O33" s="23">
        <v>0.2</v>
      </c>
      <c r="P33" s="2"/>
      <c r="Q33" s="2"/>
      <c r="R33" s="2"/>
      <c r="S33" s="2"/>
    </row>
    <row r="34" spans="1:19" x14ac:dyDescent="0.25">
      <c r="A34" s="24" t="s">
        <v>70</v>
      </c>
      <c r="B34" s="24" t="s">
        <v>55</v>
      </c>
      <c r="C34" s="27">
        <v>200</v>
      </c>
      <c r="D34" s="28">
        <v>19</v>
      </c>
      <c r="E34" s="28">
        <v>19.78</v>
      </c>
      <c r="F34" s="28">
        <v>54.17</v>
      </c>
      <c r="G34" s="28">
        <v>435.95</v>
      </c>
      <c r="H34" s="28">
        <v>0.35599999999999998</v>
      </c>
      <c r="I34" s="28">
        <v>24.26</v>
      </c>
      <c r="J34" s="28">
        <v>64.75</v>
      </c>
      <c r="K34" s="28">
        <v>2.6</v>
      </c>
      <c r="L34" s="28">
        <v>24.981000000000002</v>
      </c>
      <c r="M34" s="28">
        <v>283.22800000000001</v>
      </c>
      <c r="N34" s="28">
        <v>21.599</v>
      </c>
      <c r="O34" s="28">
        <v>5.7249999999999996</v>
      </c>
      <c r="P34" s="2"/>
      <c r="Q34" s="2"/>
      <c r="R34" s="2"/>
      <c r="S34" s="2"/>
    </row>
    <row r="35" spans="1:19" x14ac:dyDescent="0.25">
      <c r="A35" s="24" t="s">
        <v>74</v>
      </c>
      <c r="B35" s="21" t="s">
        <v>33</v>
      </c>
      <c r="C35" s="22">
        <v>200</v>
      </c>
      <c r="D35" s="23">
        <v>0.17</v>
      </c>
      <c r="E35" s="23">
        <v>7.0000000000000007E-2</v>
      </c>
      <c r="F35" s="23">
        <v>13.393000000000001</v>
      </c>
      <c r="G35" s="23">
        <v>58.09</v>
      </c>
      <c r="H35" s="23">
        <v>4.0000000000000001E-3</v>
      </c>
      <c r="I35" s="23">
        <v>50</v>
      </c>
      <c r="J35" s="23">
        <v>40.85</v>
      </c>
      <c r="K35" s="23">
        <v>0.19</v>
      </c>
      <c r="L35" s="23">
        <v>3</v>
      </c>
      <c r="M35" s="23">
        <v>0.85</v>
      </c>
      <c r="N35" s="23">
        <v>0.85</v>
      </c>
      <c r="O35" s="23">
        <v>0.183</v>
      </c>
      <c r="P35" s="2"/>
      <c r="Q35" s="2"/>
      <c r="R35" s="2"/>
      <c r="S35" s="2"/>
    </row>
    <row r="36" spans="1:19" ht="14.45" customHeight="1" x14ac:dyDescent="0.25">
      <c r="A36" s="21" t="s">
        <v>91</v>
      </c>
      <c r="B36" s="21" t="s">
        <v>90</v>
      </c>
      <c r="C36" s="22">
        <v>40</v>
      </c>
      <c r="D36" s="23">
        <v>3.42</v>
      </c>
      <c r="E36" s="23">
        <v>1.2600000000000002</v>
      </c>
      <c r="F36" s="23">
        <v>23.13</v>
      </c>
      <c r="G36" s="23">
        <v>117.54</v>
      </c>
      <c r="H36" s="23">
        <v>6.9750000000000006E-2</v>
      </c>
      <c r="I36" s="23">
        <v>0.9</v>
      </c>
      <c r="J36" s="23">
        <v>0</v>
      </c>
      <c r="K36" s="23">
        <v>0.7</v>
      </c>
      <c r="L36" s="23">
        <v>20.3</v>
      </c>
      <c r="M36" s="23">
        <v>29.25</v>
      </c>
      <c r="N36" s="23">
        <v>5.3999999999999995</v>
      </c>
      <c r="O36" s="23">
        <v>0.54</v>
      </c>
      <c r="P36" s="2"/>
      <c r="Q36" s="2"/>
      <c r="R36" s="2"/>
      <c r="S36" s="2"/>
    </row>
    <row r="37" spans="1:19" x14ac:dyDescent="0.25">
      <c r="A37" s="47" t="s">
        <v>114</v>
      </c>
      <c r="B37" s="18"/>
      <c r="C37" s="42">
        <f t="shared" ref="C37:O37" si="4">SUM(C33:C36)</f>
        <v>500</v>
      </c>
      <c r="D37" s="43">
        <f t="shared" si="4"/>
        <v>22.870000000000005</v>
      </c>
      <c r="E37" s="43">
        <f t="shared" si="4"/>
        <v>21.150000000000002</v>
      </c>
      <c r="F37" s="43">
        <f t="shared" si="4"/>
        <v>91.453000000000003</v>
      </c>
      <c r="G37" s="43">
        <f t="shared" si="4"/>
        <v>615.9799999999999</v>
      </c>
      <c r="H37" s="43">
        <f t="shared" si="4"/>
        <v>0.44174999999999998</v>
      </c>
      <c r="I37" s="43">
        <f t="shared" si="4"/>
        <v>77.960000000000008</v>
      </c>
      <c r="J37" s="43">
        <f t="shared" si="4"/>
        <v>105.6</v>
      </c>
      <c r="K37" s="43">
        <f t="shared" si="4"/>
        <v>3.5300000000000002</v>
      </c>
      <c r="L37" s="43">
        <f t="shared" si="4"/>
        <v>55.081000000000003</v>
      </c>
      <c r="M37" s="43">
        <f t="shared" si="4"/>
        <v>325.32800000000003</v>
      </c>
      <c r="N37" s="43">
        <f t="shared" si="4"/>
        <v>33.448999999999998</v>
      </c>
      <c r="O37" s="43">
        <f t="shared" si="4"/>
        <v>6.6479999999999997</v>
      </c>
      <c r="P37" s="4">
        <f>D37*4*100/G37</f>
        <v>14.851131530244494</v>
      </c>
      <c r="Q37" s="4">
        <f>E37*9*100/G37</f>
        <v>30.901977336926535</v>
      </c>
      <c r="R37" s="4">
        <f>F37*4*100/G37</f>
        <v>59.386993084191062</v>
      </c>
      <c r="S37" s="2"/>
    </row>
    <row r="38" spans="1:19" ht="11.45" customHeight="1" x14ac:dyDescent="0.25">
      <c r="A38" s="30" t="s">
        <v>44</v>
      </c>
      <c r="B38" s="36"/>
      <c r="C38" s="39">
        <f t="shared" ref="C38:O38" si="5">C10+C17+C23+C30+C37</f>
        <v>2510</v>
      </c>
      <c r="D38" s="39">
        <f t="shared" si="5"/>
        <v>107.86500000000001</v>
      </c>
      <c r="E38" s="39">
        <f t="shared" si="5"/>
        <v>99.985000000000014</v>
      </c>
      <c r="F38" s="39">
        <f t="shared" si="5"/>
        <v>407.60299999999995</v>
      </c>
      <c r="G38" s="39">
        <f t="shared" si="5"/>
        <v>2866.4329999999995</v>
      </c>
      <c r="H38" s="39">
        <f t="shared" si="5"/>
        <v>1.4197500000000001</v>
      </c>
      <c r="I38" s="39">
        <f t="shared" si="5"/>
        <v>175.56799999999998</v>
      </c>
      <c r="J38" s="39">
        <f t="shared" si="5"/>
        <v>534.59</v>
      </c>
      <c r="K38" s="39">
        <f t="shared" si="5"/>
        <v>13.347999999999999</v>
      </c>
      <c r="L38" s="39">
        <f t="shared" si="5"/>
        <v>826.89700000000005</v>
      </c>
      <c r="M38" s="39">
        <f t="shared" si="5"/>
        <v>1581.3280000000002</v>
      </c>
      <c r="N38" s="39">
        <f t="shared" si="5"/>
        <v>312.82500000000005</v>
      </c>
      <c r="O38" s="39">
        <f t="shared" si="5"/>
        <v>20.841000000000001</v>
      </c>
    </row>
    <row r="39" spans="1:19" ht="40.5" x14ac:dyDescent="0.25">
      <c r="A39" s="30" t="s">
        <v>43</v>
      </c>
      <c r="B39" s="36"/>
      <c r="C39" s="39">
        <f>(C10+C17+C23+C30+C37)/5</f>
        <v>502</v>
      </c>
      <c r="D39" s="32">
        <f t="shared" ref="D39:O39" si="6">(D12+D19+D25+D31+D38)/5</f>
        <v>21.573</v>
      </c>
      <c r="E39" s="32">
        <f t="shared" si="6"/>
        <v>19.997000000000003</v>
      </c>
      <c r="F39" s="32">
        <f t="shared" si="6"/>
        <v>81.520599999999988</v>
      </c>
      <c r="G39" s="32">
        <f t="shared" si="6"/>
        <v>573.28659999999991</v>
      </c>
      <c r="H39" s="32">
        <f t="shared" si="6"/>
        <v>0.28395000000000004</v>
      </c>
      <c r="I39" s="32">
        <f t="shared" si="6"/>
        <v>35.113599999999998</v>
      </c>
      <c r="J39" s="32">
        <f t="shared" si="6"/>
        <v>106.91800000000001</v>
      </c>
      <c r="K39" s="32">
        <f t="shared" si="6"/>
        <v>2.6696</v>
      </c>
      <c r="L39" s="32">
        <f t="shared" si="6"/>
        <v>165.3794</v>
      </c>
      <c r="M39" s="32">
        <f t="shared" si="6"/>
        <v>316.26560000000006</v>
      </c>
      <c r="N39" s="32">
        <f t="shared" si="6"/>
        <v>62.565000000000012</v>
      </c>
      <c r="O39" s="32">
        <f t="shared" si="6"/>
        <v>4.1682000000000006</v>
      </c>
    </row>
    <row r="40" spans="1:19" ht="38.25" x14ac:dyDescent="0.25">
      <c r="A40" s="44" t="s">
        <v>65</v>
      </c>
      <c r="B40" s="44"/>
      <c r="C40" s="45">
        <f>('1 неделя'!C13+'1 неделя'!C20+'1 неделя'!C27+'1 неделя'!C34+'1 неделя'!C42+'2 неделя'!C11+'2 неделя'!C17+'2 неделя'!C25+'2 неделя'!C32+'2 неделя'!C40+'3 неделя'!C11+'3 неделя'!C17+'3 неделя'!C24+'3 неделя'!C32+'3 неделя'!C40+'4 неделя'!C10+'4 неделя'!C17+'4 неделя'!C23+'4 неделя'!C30+'4 неделя'!C37)/20</f>
        <v>518.5</v>
      </c>
      <c r="D40" s="46">
        <f>('1 неделя'!D13+'1 неделя'!D20+'1 неделя'!D27+'1 неделя'!D34+'1 неделя'!D42+'2 неделя'!D11+'2 неделя'!D17+'2 неделя'!D25+'2 неделя'!D32+'2 неделя'!D40+'3 неделя'!D11+'3 неделя'!D17+'3 неделя'!D24+'3 неделя'!D32+'3 неделя'!D40+'4 неделя'!D10+'4 неделя'!D17+'4 неделя'!D23+'4 неделя'!D30+'4 неделя'!D37)/20</f>
        <v>22.724589999999996</v>
      </c>
      <c r="E40" s="46">
        <f>('1 неделя'!E13+'1 неделя'!E20+'1 неделя'!E27+'1 неделя'!E34+'1 неделя'!E42+'2 неделя'!E11+'2 неделя'!E17+'2 неделя'!E25+'2 неделя'!E32+'2 неделя'!E40+'3 неделя'!E11+'3 неделя'!E17+'3 неделя'!E24+'3 неделя'!E32+'3 неделя'!E40+'4 неделя'!E10+'4 неделя'!E17+'4 неделя'!E23+'4 неделя'!E30+'4 неделя'!E37)/20</f>
        <v>21.390509999999999</v>
      </c>
      <c r="F40" s="46">
        <f>('1 неделя'!F13+'1 неделя'!F20+'1 неделя'!F27+'1 неделя'!F34+'1 неделя'!F42+'2 неделя'!F11+'2 неделя'!F17+'2 неделя'!F25+'2 неделя'!F32+'2 неделя'!F40+'3 неделя'!F11+'3 неделя'!F17+'3 неделя'!F24+'3 неделя'!F32+'3 неделя'!F40+'4 неделя'!F10+'4 неделя'!F17+'4 неделя'!F23+'4 неделя'!F30+'4 неделя'!F37)/20</f>
        <v>85.508430000000004</v>
      </c>
      <c r="G40" s="46">
        <f>('1 неделя'!G13+'1 неделя'!G20+'1 неделя'!G27+'1 неделя'!G34+'1 неделя'!G42+'2 неделя'!G11+'2 неделя'!G17+'2 неделя'!G25+'2 неделя'!G32+'2 неделя'!G40+'3 неделя'!G11+'3 неделя'!G17+'3 неделя'!G24+'3 неделя'!G32+'3 неделя'!G40+'4 неделя'!G10+'4 неделя'!G17+'4 неделя'!G23+'4 неделя'!G30+'4 неделя'!G37)/20</f>
        <v>594.91665999999998</v>
      </c>
      <c r="H40" s="46">
        <f>('1 неделя'!H13+'1 неделя'!H20+'1 неделя'!H27+'1 неделя'!H34+'1 неделя'!H42+'2 неделя'!H11+'2 неделя'!H17+'2 неделя'!H25+'2 неделя'!H32+'2 неделя'!H40+'3 неделя'!H11+'3 неделя'!H17+'3 неделя'!H24+'3 неделя'!H32+'3 неделя'!H40+'4 неделя'!H10+'4 неделя'!H17+'4 неделя'!H23+'4 неделя'!H30+'4 неделя'!H37)/20</f>
        <v>0.30516111700000004</v>
      </c>
      <c r="I40" s="46">
        <f>('1 неделя'!I13+'1 неделя'!I20+'1 неделя'!I27+'1 неделя'!I34+'1 неделя'!I42+'2 неделя'!I11+'2 неделя'!I17+'2 неделя'!I25+'2 неделя'!I32+'2 неделя'!I40+'3 неделя'!I11+'3 неделя'!I17+'3 неделя'!I24+'3 неделя'!I32+'3 неделя'!I40+'4 неделя'!I10+'4 неделя'!I17+'4 неделя'!I23+'4 неделя'!I30+'4 неделя'!I37)/20</f>
        <v>27.913649999999997</v>
      </c>
      <c r="J40" s="46">
        <f>('1 неделя'!J13+'1 неделя'!J20+'1 неделя'!J27+'1 неделя'!J34+'1 неделя'!J42+'2 неделя'!J11+'2 неделя'!J17+'2 неделя'!J25+'2 неделя'!J32+'2 неделя'!J40+'3 неделя'!J11+'3 неделя'!J17+'3 неделя'!J24+'3 неделя'!J32+'3 неделя'!J40+'4 неделя'!J10+'4 неделя'!J17+'4 неделя'!J23+'4 неделя'!J30+'4 неделя'!J37)/20</f>
        <v>107.95689999999999</v>
      </c>
      <c r="K40" s="46">
        <f>('1 неделя'!K13+'1 неделя'!K20+'1 неделя'!K27+'1 неделя'!K34+'1 неделя'!K42+'2 неделя'!K11+'2 неделя'!K17+'2 неделя'!K25+'2 неделя'!K32+'2 неделя'!K40+'3 неделя'!K11+'3 неделя'!K17+'3 неделя'!K24+'3 неделя'!K32+'3 неделя'!K40+'4 неделя'!K10+'4 неделя'!K17+'4 неделя'!K23+'4 неделя'!K30+'4 неделя'!K37)/20</f>
        <v>2.02874</v>
      </c>
      <c r="L40" s="46">
        <f>('1 неделя'!L13+'1 неделя'!L20+'1 неделя'!L27+'1 неделя'!L34+'1 неделя'!L42+'2 неделя'!L11+'2 неделя'!L17+'2 неделя'!L25+'2 неделя'!L32+'2 неделя'!L40+'3 неделя'!L11+'3 неделя'!L17+'3 неделя'!L24+'3 неделя'!L32+'3 неделя'!L40+'4 неделя'!L10+'4 неделя'!L17+'4 неделя'!L23+'4 неделя'!L30+'4 неделя'!L37)/20</f>
        <v>202.41715000000002</v>
      </c>
      <c r="M40" s="46">
        <f>('1 неделя'!M13+'1 неделя'!M20+'1 неделя'!M27+'1 неделя'!M34+'1 неделя'!M42+'2 неделя'!M11+'2 неделя'!M17+'2 неделя'!M25+'2 неделя'!M32+'2 неделя'!M40+'3 неделя'!M11+'3 неделя'!M17+'3 неделя'!M24+'3 неделя'!M32+'3 неделя'!M40+'4 неделя'!M10+'4 неделя'!M17+'4 неделя'!M23+'4 неделя'!M30+'4 неделя'!M37)/20</f>
        <v>358.74649999999997</v>
      </c>
      <c r="N40" s="46">
        <f>('1 неделя'!N13+'1 неделя'!N20+'1 неделя'!N27+'1 неделя'!N34+'1 неделя'!N42+'2 неделя'!N11+'2 неделя'!N17+'2 неделя'!N25+'2 неделя'!N32+'2 неделя'!N40+'3 неделя'!N11+'3 неделя'!N17+'3 неделя'!N24+'3 неделя'!N32+'3 неделя'!N40+'4 неделя'!N10+'4 неделя'!N17+'4 неделя'!N23+'4 неделя'!N30+'4 неделя'!N37)/20</f>
        <v>84.254199999999997</v>
      </c>
      <c r="O40" s="46">
        <f>('1 неделя'!O13+'1 неделя'!O20+'1 неделя'!O27+'1 неделя'!O34+'1 неделя'!O42+'2 неделя'!O11+'2 неделя'!O17+'2 неделя'!O25+'2 неделя'!O32+'2 неделя'!O40+'3 неделя'!O11+'3 неделя'!O17+'3 неделя'!O24+'3 неделя'!O32+'3 неделя'!O40+'4 неделя'!O10+'4 неделя'!O17+'4 неделя'!O23+'4 неделя'!O30+'4 неделя'!O37)/20</f>
        <v>4.7044100000000002</v>
      </c>
    </row>
    <row r="42" spans="1:19" x14ac:dyDescent="0.25">
      <c r="A42" s="5"/>
      <c r="B42" s="5"/>
      <c r="E42" s="6" t="s">
        <v>105</v>
      </c>
      <c r="F42" s="6"/>
      <c r="G42" s="6" t="s">
        <v>106</v>
      </c>
    </row>
    <row r="43" spans="1:19" x14ac:dyDescent="0.25">
      <c r="A43" s="50"/>
      <c r="B43" s="51"/>
      <c r="C43" s="51"/>
      <c r="D43" s="51"/>
      <c r="E43" s="51"/>
      <c r="F43" s="5"/>
      <c r="G43" s="5"/>
    </row>
    <row r="44" spans="1:19" x14ac:dyDescent="0.25">
      <c r="F44" s="5"/>
      <c r="G44" s="5"/>
    </row>
    <row r="45" spans="1:19" x14ac:dyDescent="0.25">
      <c r="A45" s="52" t="s">
        <v>99</v>
      </c>
      <c r="B45" s="53"/>
      <c r="C45" s="7"/>
      <c r="D45" s="56" t="s">
        <v>100</v>
      </c>
      <c r="E45" s="58" t="s">
        <v>101</v>
      </c>
      <c r="F45" s="56" t="s">
        <v>102</v>
      </c>
      <c r="G45" s="58"/>
    </row>
    <row r="46" spans="1:19" ht="48" customHeight="1" x14ac:dyDescent="0.25">
      <c r="A46" s="54"/>
      <c r="B46" s="55"/>
      <c r="C46" s="8"/>
      <c r="D46" s="57"/>
      <c r="E46" s="59"/>
      <c r="F46" s="57"/>
      <c r="G46" s="63"/>
    </row>
    <row r="47" spans="1:19" x14ac:dyDescent="0.25">
      <c r="A47" s="9">
        <v>1</v>
      </c>
      <c r="B47" s="10"/>
      <c r="C47" s="11"/>
      <c r="D47" s="12">
        <v>628.72</v>
      </c>
      <c r="E47" s="12">
        <f t="shared" ref="E47:E52" si="7">D47/2350%</f>
        <v>26.754042553191489</v>
      </c>
      <c r="F47" s="64" t="s">
        <v>103</v>
      </c>
      <c r="G47" s="12"/>
    </row>
    <row r="48" spans="1:19" x14ac:dyDescent="0.25">
      <c r="A48" s="9">
        <v>2</v>
      </c>
      <c r="B48" s="10"/>
      <c r="C48" s="10"/>
      <c r="D48" s="12">
        <v>522.77</v>
      </c>
      <c r="E48" s="12">
        <f t="shared" si="7"/>
        <v>22.245531914893615</v>
      </c>
      <c r="F48" s="65"/>
      <c r="G48" s="12"/>
    </row>
    <row r="49" spans="1:7" x14ac:dyDescent="0.25">
      <c r="A49" s="9">
        <v>3</v>
      </c>
      <c r="B49" s="10"/>
      <c r="C49" s="13"/>
      <c r="D49" s="12">
        <v>428.8</v>
      </c>
      <c r="E49" s="12">
        <f t="shared" si="7"/>
        <v>18.246808510638299</v>
      </c>
      <c r="F49" s="65"/>
      <c r="G49" s="12"/>
    </row>
    <row r="50" spans="1:7" x14ac:dyDescent="0.25">
      <c r="A50" s="9">
        <v>4</v>
      </c>
      <c r="B50" s="9"/>
      <c r="C50" s="13"/>
      <c r="D50" s="12">
        <v>642.1</v>
      </c>
      <c r="E50" s="12">
        <f t="shared" si="7"/>
        <v>27.323404255319151</v>
      </c>
      <c r="F50" s="65"/>
      <c r="G50" s="12"/>
    </row>
    <row r="51" spans="1:7" x14ac:dyDescent="0.25">
      <c r="A51" s="9">
        <v>5</v>
      </c>
      <c r="B51" s="10"/>
      <c r="C51" s="10"/>
      <c r="D51" s="12">
        <v>615.98</v>
      </c>
      <c r="E51" s="12">
        <f t="shared" si="7"/>
        <v>26.211914893617021</v>
      </c>
      <c r="F51" s="66"/>
      <c r="G51" s="12"/>
    </row>
    <row r="52" spans="1:7" x14ac:dyDescent="0.25">
      <c r="A52" s="48" t="s">
        <v>104</v>
      </c>
      <c r="B52" s="49"/>
      <c r="C52" s="14"/>
      <c r="D52" s="15">
        <f>(D47+D48+D49+D50+D51)/5</f>
        <v>567.67399999999998</v>
      </c>
      <c r="E52" s="15">
        <f t="shared" si="7"/>
        <v>24.156340425531916</v>
      </c>
      <c r="F52" s="16">
        <v>0.25</v>
      </c>
      <c r="G52" s="15"/>
    </row>
  </sheetData>
  <mergeCells count="26">
    <mergeCell ref="H1:K1"/>
    <mergeCell ref="L1:O1"/>
    <mergeCell ref="D2:D3"/>
    <mergeCell ref="E2:E3"/>
    <mergeCell ref="F2:F3"/>
    <mergeCell ref="H2:H3"/>
    <mergeCell ref="I2:I3"/>
    <mergeCell ref="J2:J3"/>
    <mergeCell ref="K2:K3"/>
    <mergeCell ref="L2:L3"/>
    <mergeCell ref="M2:M3"/>
    <mergeCell ref="N2:N3"/>
    <mergeCell ref="O2:O3"/>
    <mergeCell ref="A1:A3"/>
    <mergeCell ref="B1:B3"/>
    <mergeCell ref="C1:C3"/>
    <mergeCell ref="D1:F1"/>
    <mergeCell ref="G1:G3"/>
    <mergeCell ref="G45:G46"/>
    <mergeCell ref="F47:F51"/>
    <mergeCell ref="A52:B52"/>
    <mergeCell ref="A43:E43"/>
    <mergeCell ref="A45:B46"/>
    <mergeCell ref="D45:D46"/>
    <mergeCell ref="E45:E46"/>
    <mergeCell ref="F45:F46"/>
  </mergeCells>
  <pageMargins left="0.7" right="0.7" top="0.75" bottom="0.75" header="0.3" footer="0.3"/>
  <pageSetup paperSize="9" scale="54" fitToWidth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неделя</vt:lpstr>
      <vt:lpstr>2 неделя</vt:lpstr>
      <vt:lpstr>3 неделя</vt:lpstr>
      <vt:lpstr>4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2022-12-05T23:38:01Z</dcterms:modified>
</cp:coreProperties>
</file>